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מכרזים הלוי דוויק\תמס\מכרז סקר\"/>
    </mc:Choice>
  </mc:AlternateContent>
  <bookViews>
    <workbookView xWindow="0" yWindow="0" windowWidth="24000" windowHeight="9768" tabRatio="577"/>
  </bookViews>
  <sheets>
    <sheet name="תנאי-סף" sheetId="1" r:id="rId1"/>
    <sheet name="איכות" sheetId="8" r:id="rId2"/>
    <sheet name="תכנית המציע לביצוע הסקר והנגשתו" sheetId="11" r:id="rId3"/>
    <sheet name="ראיון" sheetId="16" r:id="rId4"/>
    <sheet name="סיכום" sheetId="12" r:id="rId5"/>
  </sheets>
  <definedNames>
    <definedName name="_Ref173487267" localSheetId="0">'תנאי-סף'!#REF!</definedName>
    <definedName name="_Ref179538436" localSheetId="0">'תנאי-סף'!#REF!</definedName>
    <definedName name="_Ref263083897" localSheetId="0">'תנאי-סף'!$B$8</definedName>
    <definedName name="_Ref274737718" localSheetId="0">'תנאי-סף'!$B$9</definedName>
    <definedName name="_Ref274737979" localSheetId="0">'תנאי-סף'!#REF!</definedName>
    <definedName name="_Ref295727242" localSheetId="0">'תנאי-סף'!$B$10</definedName>
    <definedName name="_Ref296892065" localSheetId="0">'תנאי-סף'!$B$11</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'תנאי-סף'!$B$9</definedName>
    <definedName name="_Ref304980088" localSheetId="0">'תנאי-סף'!#REF!</definedName>
    <definedName name="_Ref306772740" localSheetId="0">'תנאי-סף'!#REF!</definedName>
    <definedName name="_Ref316295880" localSheetId="0">'תנאי-סף'!$B$36</definedName>
    <definedName name="_Ref316372399" localSheetId="0">'תנאי-סף'!#REF!</definedName>
    <definedName name="_Ref329872137" localSheetId="0">'תנאי-סף'!#REF!</definedName>
    <definedName name="_Ref373241086" localSheetId="0">'תנאי-סף'!#REF!</definedName>
    <definedName name="_Ref374524676" localSheetId="0">'תנאי-סף'!$B$8</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Ref530654570" localSheetId="0">'תנאי-סף'!$B$14</definedName>
    <definedName name="_Ref530656526" localSheetId="0">'תנאי-סף'!#REF!</definedName>
    <definedName name="_Ref530656989" localSheetId="0">'תנאי-סף'!#REF!</definedName>
    <definedName name="_xlnm.Print_Area" localSheetId="0">'תנאי-סף'!$A$1:$E$49</definedName>
  </definedNames>
  <calcPr calcId="152511" calcMode="manual" concurrentCalc="0"/>
</workbook>
</file>

<file path=xl/calcChain.xml><?xml version="1.0" encoding="utf-8"?>
<calcChain xmlns="http://schemas.openxmlformats.org/spreadsheetml/2006/main">
  <c r="C16" i="12" l="1"/>
  <c r="B5" i="12"/>
  <c r="C17" i="12"/>
  <c r="C18" i="12"/>
  <c r="C19" i="12"/>
  <c r="D16" i="12"/>
  <c r="C5" i="12"/>
  <c r="D17" i="12"/>
  <c r="D18" i="12"/>
  <c r="D19" i="12"/>
  <c r="D14" i="12"/>
  <c r="C14" i="12"/>
  <c r="F1" i="8"/>
  <c r="D1" i="8"/>
  <c r="J1" i="11"/>
  <c r="D1" i="11"/>
  <c r="J1" i="16"/>
  <c r="D1" i="16"/>
  <c r="C2" i="12"/>
  <c r="B2" i="12"/>
  <c r="C3" i="12"/>
  <c r="B3" i="12"/>
  <c r="F16" i="8"/>
  <c r="D16" i="8"/>
  <c r="F14" i="8"/>
  <c r="E13" i="8"/>
  <c r="E15" i="8"/>
  <c r="G15" i="8"/>
  <c r="G13" i="8"/>
  <c r="M8" i="16"/>
  <c r="N8" i="16"/>
  <c r="N11" i="16"/>
  <c r="G8" i="16"/>
  <c r="H8" i="16"/>
  <c r="H11" i="16"/>
  <c r="C11" i="16"/>
  <c r="M10" i="16"/>
  <c r="N10" i="16"/>
  <c r="G10" i="16"/>
  <c r="H10" i="16"/>
  <c r="M9" i="16"/>
  <c r="N9" i="16"/>
  <c r="G9" i="16"/>
  <c r="H9" i="16"/>
  <c r="J2" i="16"/>
  <c r="D2" i="16"/>
  <c r="G7" i="11"/>
  <c r="H7" i="11"/>
  <c r="H10" i="11"/>
  <c r="G9" i="11"/>
  <c r="H9" i="11"/>
  <c r="G8" i="11"/>
  <c r="H8" i="11"/>
  <c r="M9" i="11"/>
  <c r="N9" i="11"/>
  <c r="M8" i="11"/>
  <c r="N8" i="11"/>
  <c r="M7" i="11"/>
  <c r="N7" i="11"/>
  <c r="N10" i="11"/>
  <c r="J2" i="11"/>
  <c r="C16" i="8"/>
  <c r="D14" i="8"/>
  <c r="F2" i="8"/>
  <c r="A18" i="12"/>
  <c r="D15" i="12"/>
  <c r="C15" i="12"/>
  <c r="C10" i="11"/>
  <c r="D2" i="11"/>
  <c r="D2" i="8"/>
</calcChain>
</file>

<file path=xl/sharedStrings.xml><?xml version="1.0" encoding="utf-8"?>
<sst xmlns="http://schemas.openxmlformats.org/spreadsheetml/2006/main" count="165" uniqueCount="130">
  <si>
    <t xml:space="preserve">עומד בכל תנאי-הסף </t>
  </si>
  <si>
    <t>מס' סעיף</t>
  </si>
  <si>
    <t>תיאור התנאי</t>
  </si>
  <si>
    <t>מסמכים נדרשים</t>
  </si>
  <si>
    <t>משקל</t>
  </si>
  <si>
    <t>משקל בציון האיכות</t>
  </si>
  <si>
    <t>ציון כולל לפרמטר</t>
  </si>
  <si>
    <t>ציון איכות</t>
  </si>
  <si>
    <t>ציון מחיר</t>
  </si>
  <si>
    <t>סה"כ ציון</t>
  </si>
  <si>
    <t>שקלול ציונים סופיים</t>
  </si>
  <si>
    <t>רכיב</t>
  </si>
  <si>
    <t>דירוג המציעים</t>
  </si>
  <si>
    <t>טלפון:</t>
  </si>
  <si>
    <t>כתובת דוא"ל</t>
  </si>
  <si>
    <t>תנאי סף מקצועיים</t>
  </si>
  <si>
    <t>תנאי סף מנהליים</t>
  </si>
  <si>
    <t>מס' סעיף:</t>
  </si>
  <si>
    <t>קריטריון:</t>
  </si>
  <si>
    <t>מס"ד:</t>
  </si>
  <si>
    <t>שם המציע:</t>
  </si>
  <si>
    <t>סה"כ ניקוד לאיכות</t>
  </si>
  <si>
    <t>פרמטרים (ציון מ-1-10 נק')</t>
  </si>
  <si>
    <t>נימוק</t>
  </si>
  <si>
    <t>התרשמות מתכנית המחקר המוצעת:</t>
  </si>
  <si>
    <t xml:space="preserve">סה"כ ציון איכות </t>
  </si>
  <si>
    <t>איש קשר לצורך המכרז:</t>
  </si>
  <si>
    <t>ניקוד איכות</t>
  </si>
  <si>
    <t xml:space="preserve">מסמך בשפה העברית המתאר את פרופיל המציע. </t>
  </si>
  <si>
    <t>9.7.4</t>
  </si>
  <si>
    <t>ראיון</t>
  </si>
  <si>
    <t xml:space="preserve">המציע/ה נדרש/ת לפרט בהצעה את מתודולוגיית והליך המחקר. הפירוט יכלול את הנושאים הבאים: </t>
  </si>
  <si>
    <t>פירוט אמצעים וכח אדם אצל המציע שיוקדשו לפרוייקט (35%).</t>
  </si>
  <si>
    <t>מחיר</t>
  </si>
  <si>
    <t>הצעת המחיר (כולל מע"מ)</t>
  </si>
  <si>
    <t xml:space="preserve">ציון מחיר </t>
  </si>
  <si>
    <t>ע.מ/ח.פ.</t>
  </si>
  <si>
    <t>5.1</t>
  </si>
  <si>
    <t>5.2</t>
  </si>
  <si>
    <t>5.3</t>
  </si>
  <si>
    <t>5.4</t>
  </si>
  <si>
    <t>המציע הוא גוף משפטי הרשום ברשם רשמי, עוסק מורשה, יחידה ממשלתית או מוסד מוכר להשכלה גבוהה.</t>
  </si>
  <si>
    <t>המציע עומד בדרישות תקנה 6(א) לתקנות חובת המכרזים, התשנ"ג-1993 ובכלל זה מחזיק בכל האישורים הנדרשים לפי חוק עסקאות גופים ציבוריים, התשל"ו-1976, כשהם תקפים.</t>
  </si>
  <si>
    <t>אין מניעה, לפי כל דין או הסכם שהמציע צד לו, להשתתפותו של המציע במכרז ואין, לפי שיקול דעתו הבלעדי והמוחלט של המשרד, אפשרות כלשהי לקיומו של ניגוד עניינים, ישיר או עקיף, בין ענייני המציע או הפועלים מטעמו לבין ענייני המשרד או מתן השירותים.</t>
  </si>
  <si>
    <t xml:space="preserve">אם המציע הוא תאגיד: במועד הגשת ההצעה, המציע אינו בעל חובות אגרה שנתית ברשות התאגידים לשנים שקדמו לשנה בה מוגשת ההצעה, אינו חברה מפרת חוק ואינו עומד בפני התראה קודם רישום כחברה מפרת חוק.
אם המציע הוא עמותה: המציע מחזיק באישור ניהול תקין תקף לשנה השוטפת מטעם רשם העמותות. 
</t>
  </si>
  <si>
    <t>5.5</t>
  </si>
  <si>
    <t xml:space="preserve"> תנאי סף מקצועיים למציע 
לצורך עמידה בתנאי סף ‎5.5 על תתי סעיפיו, יוכר הניסיון המצטבר של המציע עם גורמי המקצוע המאוגדים תחתיו בהגשת ההצעה.</t>
  </si>
  <si>
    <t>5.5.1</t>
  </si>
  <si>
    <t>5.5.1.1</t>
  </si>
  <si>
    <t>5.5.1.2</t>
  </si>
  <si>
    <t>5.5.2</t>
  </si>
  <si>
    <t>5.5.2.1</t>
  </si>
  <si>
    <t>5.5.2.2</t>
  </si>
  <si>
    <t>5.5.2.3</t>
  </si>
  <si>
    <t>5.5.3</t>
  </si>
  <si>
    <t>5.5.3.1</t>
  </si>
  <si>
    <t>5.5.3.2</t>
  </si>
  <si>
    <t>המציע מציג ניסיון במהלך 10 השנים האחרונות בביצוע של לפחות שלושה סקרים ו/או מחקרים כמותיים, אשר כל אחד מהם הוא בעל כל המאפיינים הבאים:</t>
  </si>
  <si>
    <t>כלל איסוף מידע של לפחות 700 משתתפים באמצעות מפגש פנים אל פנים ו/או הטלפון ו/או האינטרנט.</t>
  </si>
  <si>
    <t xml:space="preserve">הוא בתחום מדעי החברה. </t>
  </si>
  <si>
    <t>המציע מציג ניסיון במהלך 10 השנים האחרונות בביצוע של לפחות סקר ו/או מחקר כמותי אחד, בעל כל המאפיינים הבאים:</t>
  </si>
  <si>
    <t>מהווה חלק מסקר/מחקר כמותי בינלאומי.</t>
  </si>
  <si>
    <t>כלל איסוף מידע של משתתפים באמצעות מפגש פנים אל פנים ו/או הטלפון ו/או האינטרנט.</t>
  </si>
  <si>
    <t>המציע מציג ניסיון במהלך 10 השנים האחרונות בביצוע סקר ו/או מחקר כמותי, אחד או יותר, בעל כל המאפיינים הבאים:</t>
  </si>
  <si>
    <t>כלל במצטבר איסוף מידע של לפחות 600 משתתפים במפגש פנים אל פנים.</t>
  </si>
  <si>
    <t>הוא בתחום מדעי החברה.</t>
  </si>
  <si>
    <t>5.6</t>
  </si>
  <si>
    <t>תנאי סף מקצועיים לראש צוות המחקר</t>
  </si>
  <si>
    <t>5.6.1</t>
  </si>
  <si>
    <t xml:space="preserve">בעל תואר שלישי באחד או יותר מן התחומים במדעי החברה. </t>
  </si>
  <si>
    <t>5.6.2</t>
  </si>
  <si>
    <t>5.6.2.1</t>
  </si>
  <si>
    <t>5.6.2.2</t>
  </si>
  <si>
    <t>5.6.2.3</t>
  </si>
  <si>
    <t>בעל נסיון במהלך 10 השנים האחרונות בניהול, ביצוע או בשותפות פעילה בביצוע סקר או מחקר כמותי, אחד או יותר, בעל כל המאפיינים הבאים:</t>
  </si>
  <si>
    <t>כלל במצטבר איסוף מידע של לפחות 900 משתתפים באמצעות מפגש פנים אל פנים ו/או הטלפון ו/או האינטרנט, לפחות 400 מהם במפגש פנים אל פנים.</t>
  </si>
  <si>
    <t>לפחות אחד מהם הוא חלק מסקר/מחקר כמותי בינלאומי.</t>
  </si>
  <si>
    <t>6.2.</t>
  </si>
  <si>
    <t xml:space="preserve">חוברת הצעה מלאה וחתומה כנדרש בסעיף ‎7 להלן. </t>
  </si>
  <si>
    <t xml:space="preserve">העתק תעודת עוסק מורשה והעתק של תעודת התאגדות (לפי העניין) - להוכחת העמידה בתנאי הסף שבסעיף ‎5.1 לעיל. </t>
  </si>
  <si>
    <t xml:space="preserve">אישור לפי חוק עסקאות גופים ציבוריים בדבר ניהול פנקסי חשבונות ורשומות, כשהוא תקף - להוכחת העמידה בתנאי הסף שבסעיף ‎‎5.2 לעיל. </t>
  </si>
  <si>
    <t>אם המציע הוא תאגיד, יציג נסח חברה/שותפות עדכני מרשות התאגידים – להוכחת העמידה בתנאי הסף שבסעיף ‎5.4 לעיל.</t>
  </si>
  <si>
    <t>אם המציע הוא עמותה, יציג אישור ניהול תקין תקף למועד הגשת ההצעה, מטעם רשם העמותות – להוכחת העמידה בתנאי הסף שבסעיף ‎5.4 שלעיל.</t>
  </si>
  <si>
    <t xml:space="preserve">טופס הגשת ההצעה, חתום ומאושר כנדרש, הכולל בין היתר את פרטי המציע, שמות המוסמכים לחתום ולהתחייב בשם המציע, מספרי הזהות שלהם ודוגמת חתימתם, פירוט גורמי המקצוע (שכירים וקבלני משנה) באמצעותם מתכוון המציע לנהל את ביצוע השירותים (יש לפרט את שם גורם המקצוע, טיב הקשר בינו לבין המציע – שכיר או קבלן משנה, במידה וקבלן משנה - סוג היישות המשפטית (תאגיד/עוסק-מורשה/עמותה/מוסד-אקדמי/יחידה ממשלתית), סוג השירותים שיבצע ופרטי קשר), וכן רשימת הפרטים בהצעת המציע שהמציע מעוניין שיהיו חסויים במידה ויזכה על פי האמור בסעיף ‎19.1 למכרז וכיו"ב (נספח ב'1). </t>
  </si>
  <si>
    <t xml:space="preserve">פרטים אודות ניסיונו של המציע כנדרש בתנאי סף ‎5.5 לעיל על תתי סעיפיו. הניסיון הנדרש על-פי סעיף זה יפורט ברשימה כרונולוגית מלאה של העבודות שבוצעו במהלך שנות הניסיון, כולל רשימת הלקוחות שקיבלו שירות זה או דומה לו, תוך ציון הגוף עליו נסוב הניסיון המוצג (המציע או גורמי מקצוע הפועלים תחת המציע - שכיר או קבלן משנה מטעמו, בהתאם לאמור בסעיף ‎5.5 לעיל), ציון שם הלקוח, שם איש הקשר ופרטי ההתקשרות עמו (נספח ב'2). </t>
  </si>
  <si>
    <t>קורות חיים, תעודות השכלה ומסמכים המעידים על הכשרתו וניסיונו של ראש צוות המחקר (National Coordinator) מטעם המציע, לצורך הוכחת העמידה בתנאי סף ‎5.6 לעיל על תתי סעיפיו. הניסיון הנדרש על-פי תנאי סף זה יפורט ברשימה כרונולוגית מלאה של העבודות שבוצעו במהלך שנות הניסיון, כולל רשימת הלקוחות שקיבלו שירות זה או דומה לו מראש צוות המחקר, ציון שם הלקוח, שם איש הקשר ופרטי ההתקשרות עמו. יש לציין בבירור את טיב הקשר המקצועי בין המציע לבין ראש צוות המחקר (שכיר/קבלן משנה) (נספח ב'3).</t>
  </si>
  <si>
    <t>תצהיר בדבר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</si>
  <si>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</si>
  <si>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התחייבות לשמירת סודיות ולמניעת ניגוד עניינים (נספח ב'6).</t>
  </si>
  <si>
    <t>הצהרה על שימוש בתוכנות מקוריות (נספח ב'7).</t>
  </si>
  <si>
    <t>הצעת המחיר (נספח ב'8).</t>
  </si>
  <si>
    <t>על המציע לצרף תכנית לביצוע הסקר והנגשתו, כמפורט בסעיף ‎10.6.3 להלן (נספח ב'9).</t>
  </si>
  <si>
    <t xml:space="preserve">מציע שהוא "עסק בשליטת אישה" ומעוניין כי תינתן לו העדפה בשל עובדה זו יצרף להצעתו אישור ותצהיר. </t>
  </si>
  <si>
    <t>מציע המבקש בנספח ב'1 שלא לחשוף מידע מסוים מהצעתו, יצרף "עותק מושחר" של הצעתו ובו מושחרים חלקים אלו. מציע כאמור ייחשב כמי שהסכים לכך שפרטים אלו בהצעות אחרות ייחשבו חסויים.
במקרה של בקשה לעיון בהצעות, עותק זה הוא שיוצג, בכפוף לאמור בסעיף ‎19 למכרז. המשרד לא ישחיר מידע מתוך ההצעות.</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</si>
  <si>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(חלק ג') ייחתמו גם ע"י מורשי חתימה מטעם המציע, בצירוף חותמת רשמית של המציע. </t>
  </si>
  <si>
    <t>10.6.1</t>
  </si>
  <si>
    <t>ניסיון המציע בביצוע סקרים ומחקרים כמותיים בתחום מדעי החברה
לצורך עמידה בסעיף ‎10.6.1 על תתי סעיפיו, יוכר הניסיון המצטבר של המציע עם גורמי המקצוע המאוגדים תחתיו בהגשת ההצעה.</t>
  </si>
  <si>
    <t>10.6.1.1. עבור כל סקר או מחקר העומד בהגדרה שבסעיף ‎5.5.1 (מעבר ל-3 הנדרשים בתנאי הסף ‎5.5.1), יקבל המציע נקודה אחת, עד למקסימום של 9 נקודות עבור 12 סקרים/מחקרים בסך הכל (כלומר, 9 מעבר ל-3 הנדרשים כתנאי סף).</t>
  </si>
  <si>
    <t>10.6.1.2. עבור כל סקר או מחקר שעומד בהגדרה שבסעיף ‎10.6.1.1 ושנערך ב-3 השנים האחרונות, יקבל המציע נקודה אחת נוספת, עד למקסימום של 3 נקודות עבור 3 סקרים/מחקרים בסך הכל.</t>
  </si>
  <si>
    <t>10.6.1.3. עבור כל סקר או מחקר שעומד בהגדרה שבסעיף ‎10.6.1.1 ושהיה חלק מסקר/מחקר בינלאומי (מעבר לנדרש בתנאי הסף ‎5.5.2), יקבל המציע נקודה (1) נוספת, עד למקסימום של 4 נקודות עבור 5 סקרים/מחקרים בסך הכל (כלומר, 4 מעבר ל- 1 הנדרש בתנאי הסף).</t>
  </si>
  <si>
    <t>10.6.1.4. עבור כל 1,200 משתתפים במצטבר עמם נערך איסוף מידע במפגש פנים אל פנים (מעבר ל- 600 המשתתפים במצטבר כנדרש בתנאי סף ‎5.5.3), בכלל הסקרים או המחקרים העומדים בהגדרה שבסעיף ‎10.6.1.1, יקבל המציע 1.8 נקודות נוספות, עד למקסימום של 9 נקודות עבור 6,600 משתתפים במצטבר בסך הכל (כלומר, 6,000 מעבר ל- 600 שבתנאי הסף).</t>
  </si>
  <si>
    <t>10.6.1.1</t>
  </si>
  <si>
    <t>10.6.1.2</t>
  </si>
  <si>
    <t>10.6.1.3</t>
  </si>
  <si>
    <t>10.6.1.4</t>
  </si>
  <si>
    <t>ניסיון ראש צוות המחקר (National Coordinator) המוצע בניהול, ביצוע או שותפות פעילה בביצוע סקרים ומחקרים כמותיים בתחום מדעי החברה</t>
  </si>
  <si>
    <t>10.6.2</t>
  </si>
  <si>
    <t>10.6.2.1. עבור כל 900 משתתפים במצטבר עמם נערך איסוף מידע באמצעות מפגש פנים אל פנים ו/או הטלפון ו/או האינטרנט, בכלל הסקרים או המחקרים הכמותיים בתחום מדעי החברה שראש צוות המחקר ניהל, ביצע או היה שותף פעיל בביצועם ב-10 השנים האחרונות (מעבר ל- 900 המשתתפים במצטבר כנדרש בתנאי סף ‎5.6.2.2), יקבל המציע נקודה (1), עד למקסימום של 8 נקודות עבור 8,100 משתתפים בסך הכל (כלומר, 7,200 מעבר ל-900 שבתנאי הסף).</t>
  </si>
  <si>
    <t>10.6.2.2. עבור כל סקר או מחקר שעומד בהגדרה שבסעיף ‎10.6.2.1 ושהיה חלק מסקר/מחקר בינלאומי (מעבר לנדרש בתנאי הסף ‎5.6.2.3), יקבל המציע נקודה (1) נוספת, עד למקסימום של 4 נקודות עבור 5 מחקרים בסך הכל (כלומר 4 מעבר ל-1 הנדרש בתנאי הסף).</t>
  </si>
  <si>
    <t>10.6.2.3. עבור כל 800 משתתפים במצטבר עמם נערך איסוף מידע במפגש פנים אל פנים, בכלל הסקרים או המחקרים העומדים בהגדרה שבסעיף ‎10.6.2.1 (מעבר ל- 400 המשתתפים במצטבר כנדרש בתנאי סף ‎5.6.2.2), יקבל המציע 1.6 נקודות נוספות, עד למקסימום של 8 נקודות עבור 4,400 משתתפים בסך הכל (כלומר, 4,000 מעבר ל-400 בתנאי הסף).</t>
  </si>
  <si>
    <t>10.6.2.1</t>
  </si>
  <si>
    <t>10.6.2.2</t>
  </si>
  <si>
    <t>10.6.2.3</t>
  </si>
  <si>
    <t>10.6.3</t>
  </si>
  <si>
    <t xml:space="preserve">התרשמות מתכנית המציע לביצוע הסקר והנגשתו </t>
  </si>
  <si>
    <t>ראה לשונית "תכנית המציע לביצוע הסקר והנגשתו"</t>
  </si>
  <si>
    <t xml:space="preserve"> פירוט לוחות הזמנים לביצוע ואופן העמידה באבני הדרך והתוצרים בכל שלב (30%). </t>
  </si>
  <si>
    <t>תכנית מפורטת לליווי והטמעת הסקר וממצאיו בקרב קהילת החוקרים, אנשי המדיניות והקהל הרחב (35%).</t>
  </si>
  <si>
    <r>
      <t xml:space="preserve">מעבר סף איכות </t>
    </r>
    <r>
      <rPr>
        <b/>
        <u/>
        <sz val="12"/>
        <rFont val="David"/>
        <family val="2"/>
        <charset val="177"/>
      </rPr>
      <t>עבור סעיף 10.6.3</t>
    </r>
  </si>
  <si>
    <t>ראה לשונית "ראיון"</t>
  </si>
  <si>
    <t>חברי הצוות הנוכחים בראיון:</t>
  </si>
  <si>
    <t>ציון  מ- 1 עד 10</t>
  </si>
  <si>
    <t>שם המנקד</t>
  </si>
  <si>
    <t>מס' מנקד</t>
  </si>
  <si>
    <t>ממוצע הניקוד</t>
  </si>
  <si>
    <t>ניקוד משוקלל</t>
  </si>
  <si>
    <t xml:space="preserve">מעורבות פעילה ורחבת-היקף בתחום מדעי החברה בארץ </t>
  </si>
  <si>
    <t xml:space="preserve">התרשמות מקצועית ואישית מראש צוות המחקר והצוות בכללותו, ויכולתם לעמוד בכל אתגרי הפרויקט ובהם, בין היתר: מצוינות מדעית, הקפדה על פרטים ועמידה בלוחות זמנים מאתגרים. </t>
  </si>
  <si>
    <t>התרשמות מהמתודולוגיה, האיכות, היישומיות והמעוף היצירתי של התכנית המוצעת לקיום פעולות ליידוע, הנגשה והפצה של הסקר וממצאיו.</t>
  </si>
  <si>
    <t>ציון גלם</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</si>
</sst>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7" formatCode="&quot;₪&quot;\ #,##0.00"/>
  </numFmts>
  <fonts count="39"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1"/>
      <color theme="0"/>
      <name val="Arial"/>
      <family val="2"/>
      <scheme val="minor"/>
    </font>
    <font>
      <b/>
      <sz val="15"/>
      <color theme="0"/>
      <name val="David"/>
      <family val="2"/>
      <charset val="177"/>
    </font>
    <font>
      <b/>
      <sz val="12"/>
      <name val="David"/>
      <family val="2"/>
      <charset val="177"/>
    </font>
    <font>
      <sz val="11"/>
      <name val="David"/>
      <family val="2"/>
      <charset val="177"/>
    </font>
    <font>
      <b/>
      <sz val="12"/>
      <color theme="4" tint="0.79998168889431442"/>
      <name val="David"/>
      <family val="2"/>
      <charset val="177"/>
    </font>
    <font>
      <sz val="12"/>
      <name val="Arial"/>
      <family val="2"/>
      <scheme val="minor"/>
    </font>
    <font>
      <b/>
      <sz val="16"/>
      <color theme="1"/>
      <name val="David"/>
      <family val="2"/>
      <charset val="177"/>
    </font>
    <font>
      <b/>
      <sz val="12"/>
      <name val="David"/>
      <family val="2"/>
    </font>
    <font>
      <sz val="12"/>
      <color theme="1"/>
      <name val="David"/>
      <family val="2"/>
    </font>
    <font>
      <sz val="12"/>
      <color theme="1"/>
      <name val="Times New Roman"/>
      <family val="1"/>
      <scheme val="major"/>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u/>
      <sz val="11"/>
      <color theme="10"/>
      <name val="Arial"/>
      <family val="2"/>
      <charset val="177"/>
      <scheme val="minor"/>
    </font>
    <font>
      <sz val="10"/>
      <name val="Arial"/>
      <family val="2"/>
      <scheme val="minor"/>
    </font>
    <font>
      <b/>
      <sz val="11"/>
      <color theme="1"/>
      <name val="David"/>
      <family val="2"/>
    </font>
    <font>
      <sz val="11"/>
      <color rgb="FFFF0000"/>
      <name val="David"/>
      <family val="2"/>
    </font>
    <font>
      <b/>
      <sz val="14"/>
      <color rgb="FFFF0000"/>
      <name val="Arial"/>
      <family val="2"/>
      <scheme val="minor"/>
    </font>
    <font>
      <sz val="22"/>
      <name val="David"/>
      <family val="2"/>
      <charset val="177"/>
    </font>
    <font>
      <sz val="16"/>
      <color theme="1"/>
      <name val="Arial"/>
      <family val="2"/>
      <charset val="177"/>
      <scheme val="minor"/>
    </font>
    <font>
      <b/>
      <sz val="16"/>
      <name val="David"/>
      <family val="2"/>
      <charset val="177"/>
    </font>
    <font>
      <b/>
      <sz val="14"/>
      <color theme="1"/>
      <name val="David"/>
      <family val="2"/>
    </font>
    <font>
      <b/>
      <sz val="14"/>
      <name val="David"/>
      <family val="2"/>
      <charset val="177"/>
    </font>
  </fonts>
  <fills count="2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rgb="FFFF0000"/>
        <bgColor indexed="64"/>
      </patternFill>
    </fill>
  </fills>
  <borders count="7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thin">
        <color indexed="64"/>
      </left>
      <right style="thin">
        <color indexed="64"/>
      </right>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right/>
      <top style="thin">
        <color indexed="64"/>
      </top>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s>
  <cellStyleXfs count="3">
    <xf numFmtId="0" fontId="0" fillId="0" borderId="0"/>
    <xf numFmtId="9" fontId="10" fillId="0" borderId="0" applyFont="0" applyFill="0" applyBorder="0" applyAlignment="0" applyProtection="0"/>
    <xf numFmtId="0" fontId="29" fillId="0" borderId="0" applyNumberFormat="0" applyFill="0" applyBorder="0" applyAlignment="0" applyProtection="0"/>
  </cellStyleXfs>
  <cellXfs count="175">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6" borderId="4" xfId="0" applyFont="1" applyFill="1" applyBorder="1" applyAlignment="1" applyProtection="1">
      <alignment horizontal="center" vertical="center" wrapText="1"/>
      <protection hidden="1"/>
    </xf>
    <xf numFmtId="0" fontId="5" fillId="3" borderId="0" xfId="0" applyFont="1" applyFill="1" applyProtection="1">
      <protection hidden="1"/>
    </xf>
    <xf numFmtId="0" fontId="0" fillId="3" borderId="0" xfId="0" applyFill="1" applyBorder="1" applyProtection="1">
      <protection hidden="1"/>
    </xf>
    <xf numFmtId="0" fontId="3" fillId="9" borderId="4" xfId="0" applyFont="1" applyFill="1" applyBorder="1" applyAlignment="1" applyProtection="1">
      <alignment horizontal="center" vertical="center" wrapText="1"/>
      <protection hidden="1"/>
    </xf>
    <xf numFmtId="0" fontId="8" fillId="14" borderId="10" xfId="0" applyFont="1" applyFill="1" applyBorder="1" applyAlignment="1" applyProtection="1">
      <alignment horizontal="center" vertical="center" readingOrder="2"/>
      <protection hidden="1"/>
    </xf>
    <xf numFmtId="0" fontId="7" fillId="5" borderId="34" xfId="0" applyFont="1" applyFill="1" applyBorder="1" applyAlignment="1" applyProtection="1">
      <alignment horizontal="right" vertical="center" wrapText="1" readingOrder="2"/>
      <protection hidden="1"/>
    </xf>
    <xf numFmtId="0" fontId="16" fillId="8" borderId="15" xfId="0" applyFont="1" applyFill="1" applyBorder="1" applyAlignment="1" applyProtection="1">
      <alignment horizontal="center" vertical="center" wrapText="1" readingOrder="2"/>
      <protection hidden="1"/>
    </xf>
    <xf numFmtId="0" fontId="16" fillId="8" borderId="43" xfId="0" applyFont="1" applyFill="1" applyBorder="1" applyAlignment="1" applyProtection="1">
      <alignment horizontal="center" vertical="center" wrapText="1" readingOrder="2"/>
      <protection hidden="1"/>
    </xf>
    <xf numFmtId="164" fontId="16" fillId="7" borderId="5" xfId="0" applyNumberFormat="1" applyFont="1" applyFill="1" applyBorder="1" applyAlignment="1" applyProtection="1">
      <alignment horizontal="center" vertical="center" wrapText="1" readingOrder="2"/>
      <protection hidden="1"/>
    </xf>
    <xf numFmtId="0" fontId="0" fillId="0" borderId="0" xfId="0" applyProtection="1"/>
    <xf numFmtId="0" fontId="12" fillId="13" borderId="21" xfId="0" applyFont="1" applyFill="1" applyBorder="1" applyAlignment="1" applyProtection="1">
      <alignment horizontal="center"/>
    </xf>
    <xf numFmtId="0" fontId="12" fillId="13" borderId="28" xfId="0" applyFont="1" applyFill="1" applyBorder="1" applyProtection="1"/>
    <xf numFmtId="0" fontId="8" fillId="13" borderId="29" xfId="0" applyFont="1" applyFill="1" applyBorder="1" applyAlignment="1" applyProtection="1">
      <alignment horizontal="center" vertical="center" wrapText="1"/>
    </xf>
    <xf numFmtId="2" fontId="13" fillId="14" borderId="23" xfId="0" applyNumberFormat="1" applyFont="1" applyFill="1" applyBorder="1" applyAlignment="1" applyProtection="1">
      <alignment horizontal="center" vertical="center"/>
    </xf>
    <xf numFmtId="9" fontId="14" fillId="12" borderId="16" xfId="0" applyNumberFormat="1" applyFont="1" applyFill="1" applyBorder="1" applyAlignment="1" applyProtection="1">
      <alignment horizontal="center" vertical="center"/>
    </xf>
    <xf numFmtId="0" fontId="14" fillId="12" borderId="25" xfId="0" applyFont="1" applyFill="1" applyBorder="1" applyAlignment="1" applyProtection="1">
      <alignment vertical="center"/>
    </xf>
    <xf numFmtId="2" fontId="14" fillId="12" borderId="23" xfId="0" applyNumberFormat="1" applyFont="1" applyFill="1" applyBorder="1" applyAlignment="1" applyProtection="1">
      <alignment horizontal="center" vertical="center"/>
    </xf>
    <xf numFmtId="0" fontId="12" fillId="9" borderId="26" xfId="0" applyFont="1" applyFill="1" applyBorder="1" applyAlignment="1" applyProtection="1">
      <alignment horizontal="center" vertical="center"/>
    </xf>
    <xf numFmtId="9" fontId="0" fillId="14" borderId="16" xfId="0" applyNumberFormat="1" applyFill="1" applyBorder="1" applyAlignment="1" applyProtection="1">
      <alignment horizontal="center" vertical="center"/>
    </xf>
    <xf numFmtId="0" fontId="13" fillId="14" borderId="25" xfId="0" applyFont="1" applyFill="1" applyBorder="1" applyAlignment="1" applyProtection="1">
      <alignment vertical="center"/>
    </xf>
    <xf numFmtId="0" fontId="11" fillId="10" borderId="13" xfId="0" applyFont="1" applyFill="1" applyBorder="1" applyAlignment="1" applyProtection="1">
      <alignment horizontal="center" vertical="center"/>
      <protection hidden="1"/>
    </xf>
    <xf numFmtId="0" fontId="3" fillId="7" borderId="4" xfId="0" applyFont="1" applyFill="1" applyBorder="1" applyAlignment="1" applyProtection="1">
      <alignment horizontal="center" vertical="center" wrapText="1"/>
      <protection hidden="1"/>
    </xf>
    <xf numFmtId="0" fontId="7" fillId="5" borderId="44" xfId="0" applyFont="1" applyFill="1" applyBorder="1" applyAlignment="1" applyProtection="1">
      <alignment horizontal="right" vertical="center" wrapText="1" readingOrder="2"/>
      <protection hidden="1"/>
    </xf>
    <xf numFmtId="0" fontId="7" fillId="5" borderId="41" xfId="0" applyFont="1" applyFill="1" applyBorder="1" applyAlignment="1" applyProtection="1">
      <alignment horizontal="right" vertical="center" wrapText="1" readingOrder="2"/>
      <protection hidden="1"/>
    </xf>
    <xf numFmtId="0" fontId="16" fillId="17" borderId="37" xfId="0" applyFont="1" applyFill="1" applyBorder="1" applyAlignment="1" applyProtection="1">
      <alignment horizontal="center" vertical="center" wrapText="1" readingOrder="2"/>
      <protection hidden="1"/>
    </xf>
    <xf numFmtId="0" fontId="16" fillId="17" borderId="24" xfId="0" applyFont="1" applyFill="1" applyBorder="1" applyAlignment="1" applyProtection="1">
      <alignment horizontal="center" vertical="center" wrapText="1" readingOrder="2"/>
      <protection hidden="1"/>
    </xf>
    <xf numFmtId="0" fontId="6" fillId="14" borderId="34" xfId="0" applyFont="1" applyFill="1" applyBorder="1" applyAlignment="1" applyProtection="1">
      <alignment horizontal="center" vertical="center" wrapText="1"/>
      <protection hidden="1"/>
    </xf>
    <xf numFmtId="0" fontId="8" fillId="14" borderId="2" xfId="0" applyFont="1" applyFill="1" applyBorder="1" applyAlignment="1" applyProtection="1">
      <alignment horizontal="center" vertical="center" readingOrder="2"/>
      <protection hidden="1"/>
    </xf>
    <xf numFmtId="0" fontId="8" fillId="14" borderId="11" xfId="0" applyFont="1" applyFill="1" applyBorder="1" applyAlignment="1" applyProtection="1">
      <alignment horizontal="center" vertical="center" readingOrder="2"/>
      <protection hidden="1"/>
    </xf>
    <xf numFmtId="0" fontId="19" fillId="14" borderId="10" xfId="0" applyFont="1" applyFill="1" applyBorder="1" applyAlignment="1">
      <alignment horizontal="center" vertical="center" wrapText="1"/>
    </xf>
    <xf numFmtId="0" fontId="19" fillId="14" borderId="3" xfId="0" applyFont="1" applyFill="1" applyBorder="1" applyAlignment="1">
      <alignment horizontal="center" vertical="center" wrapText="1"/>
    </xf>
    <xf numFmtId="0" fontId="23" fillId="7" borderId="4" xfId="0" applyFont="1" applyFill="1" applyBorder="1" applyAlignment="1" applyProtection="1">
      <alignment wrapText="1"/>
      <protection hidden="1"/>
    </xf>
    <xf numFmtId="0" fontId="3" fillId="7" borderId="4" xfId="0" applyFont="1" applyFill="1" applyBorder="1" applyAlignment="1" applyProtection="1">
      <alignment vertical="center" wrapText="1"/>
      <protection hidden="1"/>
    </xf>
    <xf numFmtId="49" fontId="4" fillId="7" borderId="35" xfId="0" applyNumberFormat="1" applyFont="1" applyFill="1" applyBorder="1" applyAlignment="1" applyProtection="1">
      <alignment horizontal="center" vertical="center"/>
      <protection hidden="1"/>
    </xf>
    <xf numFmtId="49" fontId="2" fillId="4" borderId="7" xfId="0" applyNumberFormat="1" applyFont="1" applyFill="1" applyBorder="1" applyAlignment="1" applyProtection="1">
      <alignment horizontal="center" vertical="center" readingOrder="2"/>
      <protection hidden="1"/>
    </xf>
    <xf numFmtId="49" fontId="4" fillId="6" borderId="7" xfId="0" applyNumberFormat="1" applyFont="1" applyFill="1" applyBorder="1" applyAlignment="1" applyProtection="1">
      <alignment horizontal="center" vertical="center" wrapText="1"/>
      <protection hidden="1"/>
    </xf>
    <xf numFmtId="49" fontId="2" fillId="5" borderId="8" xfId="0" applyNumberFormat="1" applyFont="1" applyFill="1" applyBorder="1" applyAlignment="1" applyProtection="1">
      <alignment horizontal="center" vertical="center" readingOrder="2"/>
      <protection hidden="1"/>
    </xf>
    <xf numFmtId="49" fontId="4" fillId="7" borderId="7" xfId="0" applyNumberFormat="1" applyFont="1" applyFill="1" applyBorder="1" applyAlignment="1" applyProtection="1">
      <alignment horizontal="center" vertical="center"/>
      <protection hidden="1"/>
    </xf>
    <xf numFmtId="49" fontId="2" fillId="4" borderId="39" xfId="0" applyNumberFormat="1" applyFont="1" applyFill="1" applyBorder="1" applyAlignment="1" applyProtection="1">
      <alignment horizontal="center" vertical="center" readingOrder="2"/>
      <protection hidden="1"/>
    </xf>
    <xf numFmtId="0" fontId="4" fillId="9" borderId="7" xfId="0" applyNumberFormat="1" applyFont="1" applyFill="1" applyBorder="1" applyAlignment="1" applyProtection="1">
      <alignment horizontal="center" vertical="center"/>
      <protection hidden="1"/>
    </xf>
    <xf numFmtId="0" fontId="2" fillId="2" borderId="8" xfId="0" applyNumberFormat="1" applyFont="1" applyFill="1" applyBorder="1" applyAlignment="1" applyProtection="1">
      <alignment horizontal="center" vertical="center" readingOrder="2"/>
      <protection hidden="1"/>
    </xf>
    <xf numFmtId="2" fontId="2" fillId="2" borderId="8" xfId="0" applyNumberFormat="1" applyFont="1" applyFill="1" applyBorder="1" applyAlignment="1" applyProtection="1">
      <alignment horizontal="center" vertical="center" readingOrder="2"/>
      <protection hidden="1"/>
    </xf>
    <xf numFmtId="0" fontId="0" fillId="0" borderId="0" xfId="0" applyBorder="1" applyProtection="1">
      <protection hidden="1"/>
    </xf>
    <xf numFmtId="0" fontId="9" fillId="14" borderId="47" xfId="0" applyFont="1" applyFill="1" applyBorder="1" applyAlignment="1" applyProtection="1">
      <alignment horizontal="center" vertical="center" wrapText="1"/>
      <protection hidden="1"/>
    </xf>
    <xf numFmtId="0" fontId="6" fillId="14" borderId="41" xfId="0" applyFont="1" applyFill="1" applyBorder="1" applyAlignment="1" applyProtection="1">
      <alignment horizontal="center" vertical="center" wrapText="1"/>
      <protection hidden="1"/>
    </xf>
    <xf numFmtId="0" fontId="8" fillId="14" borderId="46" xfId="0" applyFont="1" applyFill="1" applyBorder="1" applyAlignment="1" applyProtection="1">
      <alignment horizontal="center" vertical="center" wrapText="1"/>
      <protection hidden="1"/>
    </xf>
    <xf numFmtId="0" fontId="8" fillId="14" borderId="41" xfId="0" applyFont="1" applyFill="1" applyBorder="1" applyAlignment="1" applyProtection="1">
      <alignment horizontal="center" vertical="center" wrapText="1"/>
      <protection hidden="1"/>
    </xf>
    <xf numFmtId="0" fontId="8" fillId="14" borderId="45" xfId="0" applyFont="1" applyFill="1" applyBorder="1" applyAlignment="1" applyProtection="1">
      <alignment horizontal="center" vertical="center" wrapText="1"/>
      <protection hidden="1"/>
    </xf>
    <xf numFmtId="0" fontId="4" fillId="6" borderId="42" xfId="0" applyFont="1" applyFill="1" applyBorder="1" applyAlignment="1" applyProtection="1">
      <alignment horizontal="center" vertical="center" wrapText="1"/>
      <protection hidden="1"/>
    </xf>
    <xf numFmtId="0" fontId="4" fillId="23" borderId="40" xfId="0" applyFont="1" applyFill="1" applyBorder="1" applyAlignment="1" applyProtection="1">
      <alignment horizontal="center" vertical="center" wrapText="1"/>
      <protection hidden="1"/>
    </xf>
    <xf numFmtId="0" fontId="4" fillId="6" borderId="48" xfId="0" applyFont="1" applyFill="1" applyBorder="1" applyAlignment="1" applyProtection="1">
      <alignment horizontal="right" vertical="center" wrapText="1"/>
      <protection hidden="1"/>
    </xf>
    <xf numFmtId="0" fontId="4" fillId="6" borderId="42" xfId="0" applyFont="1" applyFill="1" applyBorder="1" applyAlignment="1" applyProtection="1">
      <alignment horizontal="right" vertical="center" wrapText="1"/>
      <protection hidden="1"/>
    </xf>
    <xf numFmtId="0" fontId="22" fillId="5" borderId="41" xfId="0" applyFont="1" applyFill="1" applyBorder="1" applyAlignment="1" applyProtection="1">
      <alignment horizontal="right" vertical="center" wrapText="1" readingOrder="2"/>
      <protection hidden="1"/>
    </xf>
    <xf numFmtId="0" fontId="4" fillId="9" borderId="42" xfId="0" applyFont="1" applyFill="1" applyBorder="1" applyAlignment="1" applyProtection="1">
      <alignment horizontal="center" vertical="center" wrapText="1" readingOrder="2"/>
      <protection hidden="1"/>
    </xf>
    <xf numFmtId="0" fontId="1" fillId="2" borderId="44" xfId="0" applyFont="1" applyFill="1" applyBorder="1" applyAlignment="1" applyProtection="1">
      <alignment horizontal="right" vertical="center" wrapText="1" readingOrder="2"/>
      <protection hidden="1"/>
    </xf>
    <xf numFmtId="0" fontId="1" fillId="2" borderId="34" xfId="0" applyFont="1" applyFill="1" applyBorder="1" applyAlignment="1" applyProtection="1">
      <alignment horizontal="right" vertical="center" wrapText="1" readingOrder="2"/>
      <protection hidden="1"/>
    </xf>
    <xf numFmtId="0" fontId="1" fillId="2" borderId="41" xfId="0" applyFont="1" applyFill="1" applyBorder="1" applyAlignment="1" applyProtection="1">
      <alignment horizontal="right" vertical="center" wrapText="1" readingOrder="2"/>
      <protection hidden="1"/>
    </xf>
    <xf numFmtId="0" fontId="0" fillId="0" borderId="46" xfId="0" applyBorder="1" applyProtection="1">
      <protection hidden="1"/>
    </xf>
    <xf numFmtId="0" fontId="16" fillId="17" borderId="50" xfId="0" applyFont="1" applyFill="1" applyBorder="1" applyAlignment="1" applyProtection="1">
      <alignment vertical="center" wrapText="1" readingOrder="2"/>
      <protection hidden="1"/>
    </xf>
    <xf numFmtId="0" fontId="16" fillId="17" borderId="34" xfId="0" applyFont="1" applyFill="1" applyBorder="1" applyAlignment="1" applyProtection="1">
      <alignment vertical="center" wrapText="1" readingOrder="2"/>
      <protection hidden="1"/>
    </xf>
    <xf numFmtId="0" fontId="24" fillId="0" borderId="0" xfId="0" applyFont="1" applyBorder="1"/>
    <xf numFmtId="0" fontId="24" fillId="0" borderId="0" xfId="0" applyFont="1"/>
    <xf numFmtId="0" fontId="16" fillId="16" borderId="21" xfId="0" applyFont="1" applyFill="1" applyBorder="1" applyAlignment="1" applyProtection="1">
      <alignment horizontal="center" vertical="center" wrapText="1" readingOrder="2"/>
      <protection hidden="1"/>
    </xf>
    <xf numFmtId="0" fontId="24" fillId="0" borderId="30" xfId="0" applyFont="1" applyBorder="1"/>
    <xf numFmtId="1" fontId="25" fillId="7" borderId="5" xfId="0" applyNumberFormat="1" applyFont="1" applyFill="1" applyBorder="1" applyAlignment="1" applyProtection="1">
      <alignment horizontal="center" vertical="center" wrapText="1" readingOrder="2"/>
      <protection locked="0"/>
    </xf>
    <xf numFmtId="1" fontId="25" fillId="14" borderId="16" xfId="0" applyNumberFormat="1" applyFont="1" applyFill="1" applyBorder="1" applyAlignment="1" applyProtection="1">
      <alignment horizontal="center" vertical="center" wrapText="1" readingOrder="2"/>
      <protection locked="0"/>
    </xf>
    <xf numFmtId="0" fontId="16" fillId="16" borderId="29" xfId="0" applyFont="1" applyFill="1" applyBorder="1" applyAlignment="1" applyProtection="1">
      <alignment horizontal="center" vertical="center" wrapText="1" readingOrder="2"/>
      <protection hidden="1"/>
    </xf>
    <xf numFmtId="0" fontId="16" fillId="8" borderId="32" xfId="0" applyFont="1" applyFill="1" applyBorder="1" applyAlignment="1" applyProtection="1">
      <alignment horizontal="center" vertical="center" wrapText="1" readingOrder="2"/>
      <protection hidden="1"/>
    </xf>
    <xf numFmtId="0" fontId="16" fillId="8" borderId="14" xfId="0" applyFont="1" applyFill="1" applyBorder="1" applyAlignment="1" applyProtection="1">
      <alignment vertical="center" wrapText="1" readingOrder="2"/>
      <protection hidden="1"/>
    </xf>
    <xf numFmtId="0" fontId="20" fillId="14" borderId="1" xfId="0" applyFont="1" applyFill="1" applyBorder="1" applyAlignment="1" applyProtection="1">
      <alignment horizontal="center" vertical="center" wrapText="1" readingOrder="2"/>
      <protection hidden="1"/>
    </xf>
    <xf numFmtId="0" fontId="29" fillId="14" borderId="2" xfId="2" applyFill="1" applyBorder="1" applyAlignment="1" applyProtection="1">
      <alignment horizontal="center" vertical="center" readingOrder="2"/>
      <protection hidden="1"/>
    </xf>
    <xf numFmtId="0" fontId="30" fillId="14" borderId="3" xfId="0" applyFont="1" applyFill="1" applyBorder="1" applyAlignment="1">
      <alignment horizontal="center" vertical="center" wrapText="1"/>
    </xf>
    <xf numFmtId="0" fontId="31" fillId="14" borderId="11" xfId="0" applyFont="1" applyFill="1" applyBorder="1" applyAlignment="1" applyProtection="1">
      <alignment horizontal="center" vertical="center" wrapText="1" readingOrder="2"/>
      <protection hidden="1"/>
    </xf>
    <xf numFmtId="0" fontId="32" fillId="14" borderId="11" xfId="0" applyFont="1" applyFill="1" applyBorder="1" applyAlignment="1" applyProtection="1">
      <alignment horizontal="center" vertical="center" wrapText="1" readingOrder="2"/>
      <protection hidden="1"/>
    </xf>
    <xf numFmtId="0" fontId="33" fillId="14" borderId="3" xfId="0" applyFont="1" applyFill="1" applyBorder="1" applyAlignment="1">
      <alignment horizontal="center" vertical="center" wrapText="1"/>
    </xf>
    <xf numFmtId="0" fontId="8" fillId="14" borderId="2" xfId="0" applyFont="1" applyFill="1" applyBorder="1" applyAlignment="1" applyProtection="1">
      <alignment horizontal="center" vertical="center" wrapText="1" readingOrder="2"/>
      <protection hidden="1"/>
    </xf>
    <xf numFmtId="0" fontId="16" fillId="8" borderId="49" xfId="0" applyFont="1" applyFill="1" applyBorder="1" applyAlignment="1" applyProtection="1">
      <alignment horizontal="center" vertical="center" wrapText="1" readingOrder="2"/>
      <protection hidden="1"/>
    </xf>
    <xf numFmtId="0" fontId="16" fillId="8" borderId="51" xfId="0" applyFont="1" applyFill="1" applyBorder="1" applyAlignment="1" applyProtection="1">
      <alignment horizontal="center" vertical="center" wrapText="1" readingOrder="2"/>
      <protection hidden="1"/>
    </xf>
    <xf numFmtId="0" fontId="16" fillId="8" borderId="0" xfId="0" applyFont="1" applyFill="1" applyBorder="1" applyAlignment="1" applyProtection="1">
      <alignment horizontal="center" vertical="center" wrapText="1" readingOrder="2"/>
      <protection hidden="1"/>
    </xf>
    <xf numFmtId="9" fontId="16" fillId="17" borderId="7" xfId="0" applyNumberFormat="1" applyFont="1" applyFill="1" applyBorder="1" applyAlignment="1" applyProtection="1">
      <alignment horizontal="center" vertical="center" wrapText="1" readingOrder="2"/>
      <protection hidden="1"/>
    </xf>
    <xf numFmtId="9" fontId="25" fillId="24" borderId="7" xfId="1" applyFont="1" applyFill="1" applyBorder="1" applyAlignment="1" applyProtection="1">
      <alignment horizontal="center" vertical="center" wrapText="1" readingOrder="2"/>
      <protection hidden="1"/>
    </xf>
    <xf numFmtId="0" fontId="16" fillId="17" borderId="0" xfId="0" applyFont="1" applyFill="1" applyBorder="1" applyAlignment="1" applyProtection="1">
      <alignment horizontal="center" vertical="center" wrapText="1" readingOrder="2"/>
      <protection hidden="1"/>
    </xf>
    <xf numFmtId="0" fontId="21" fillId="11" borderId="34" xfId="0" applyFont="1" applyFill="1" applyBorder="1" applyAlignment="1" applyProtection="1">
      <alignment horizontal="right" vertical="top" wrapText="1" readingOrder="2"/>
      <protection hidden="1"/>
    </xf>
    <xf numFmtId="0" fontId="36" fillId="17" borderId="42" xfId="0" applyFont="1" applyFill="1" applyBorder="1" applyAlignment="1" applyProtection="1">
      <alignment horizontal="center" vertical="center" wrapText="1" readingOrder="2"/>
      <protection hidden="1"/>
    </xf>
    <xf numFmtId="164" fontId="38" fillId="7" borderId="5" xfId="0" applyNumberFormat="1" applyFont="1" applyFill="1" applyBorder="1" applyAlignment="1" applyProtection="1">
      <alignment horizontal="center" vertical="center" wrapText="1" readingOrder="2"/>
      <protection hidden="1"/>
    </xf>
    <xf numFmtId="0" fontId="12" fillId="5" borderId="2" xfId="0" applyFont="1" applyFill="1" applyBorder="1" applyAlignment="1" applyProtection="1">
      <alignment vertical="center" wrapText="1"/>
      <protection hidden="1"/>
    </xf>
    <xf numFmtId="0" fontId="12" fillId="11" borderId="53" xfId="0" applyFont="1" applyFill="1" applyBorder="1" applyAlignment="1" applyProtection="1">
      <alignment vertical="center"/>
      <protection hidden="1"/>
    </xf>
    <xf numFmtId="0" fontId="8" fillId="13" borderId="24" xfId="0" applyFont="1" applyFill="1" applyBorder="1" applyAlignment="1" applyProtection="1">
      <alignment horizontal="center" vertical="center" readingOrder="2"/>
      <protection hidden="1"/>
    </xf>
    <xf numFmtId="0" fontId="15" fillId="15" borderId="7" xfId="0" applyFont="1" applyFill="1" applyBorder="1" applyAlignment="1" applyProtection="1">
      <alignment horizontal="center" vertical="center"/>
      <protection hidden="1"/>
    </xf>
    <xf numFmtId="0" fontId="15" fillId="15" borderId="6" xfId="0" applyFont="1" applyFill="1" applyBorder="1" applyAlignment="1" applyProtection="1">
      <alignment horizontal="center" vertical="center"/>
      <protection hidden="1"/>
    </xf>
    <xf numFmtId="0" fontId="2" fillId="14" borderId="12" xfId="0" applyFont="1" applyFill="1" applyBorder="1" applyAlignment="1" applyProtection="1">
      <alignment horizontal="center" wrapText="1"/>
      <protection hidden="1"/>
    </xf>
    <xf numFmtId="0" fontId="2" fillId="14" borderId="32" xfId="0" applyFont="1" applyFill="1" applyBorder="1" applyAlignment="1" applyProtection="1">
      <alignment horizontal="center" wrapText="1"/>
      <protection hidden="1"/>
    </xf>
    <xf numFmtId="0" fontId="2" fillId="14" borderId="35" xfId="0" applyFont="1" applyFill="1" applyBorder="1" applyAlignment="1" applyProtection="1">
      <alignment horizontal="center" wrapText="1"/>
      <protection hidden="1"/>
    </xf>
    <xf numFmtId="0" fontId="16" fillId="22" borderId="52" xfId="0" applyFont="1" applyFill="1" applyBorder="1" applyAlignment="1" applyProtection="1">
      <alignment horizontal="center" vertical="center" wrapText="1" readingOrder="2"/>
      <protection hidden="1"/>
    </xf>
    <xf numFmtId="0" fontId="16" fillId="22" borderId="19" xfId="0" applyFont="1" applyFill="1" applyBorder="1" applyAlignment="1" applyProtection="1">
      <alignment horizontal="center" vertical="center" wrapText="1" readingOrder="2"/>
      <protection hidden="1"/>
    </xf>
    <xf numFmtId="0" fontId="28" fillId="8" borderId="33" xfId="0" applyFont="1" applyFill="1" applyBorder="1" applyAlignment="1" applyProtection="1">
      <alignment horizontal="center" vertical="center" wrapText="1" readingOrder="2"/>
      <protection hidden="1"/>
    </xf>
    <xf numFmtId="0" fontId="28" fillId="8" borderId="38" xfId="0" applyFont="1" applyFill="1" applyBorder="1" applyAlignment="1" applyProtection="1">
      <alignment horizontal="center" vertical="center" wrapText="1" readingOrder="2"/>
      <protection hidden="1"/>
    </xf>
    <xf numFmtId="0" fontId="28" fillId="8" borderId="30" xfId="0" applyFont="1" applyFill="1" applyBorder="1" applyAlignment="1" applyProtection="1">
      <alignment horizontal="center" vertical="center" wrapText="1" readingOrder="2"/>
      <protection hidden="1"/>
    </xf>
    <xf numFmtId="0" fontId="28" fillId="8" borderId="36" xfId="0" applyFont="1" applyFill="1" applyBorder="1" applyAlignment="1" applyProtection="1">
      <alignment horizontal="center" vertical="center" wrapText="1" readingOrder="2"/>
      <protection hidden="1"/>
    </xf>
    <xf numFmtId="0" fontId="16" fillId="8" borderId="20" xfId="0" applyFont="1" applyFill="1" applyBorder="1" applyAlignment="1" applyProtection="1">
      <alignment horizontal="center" vertical="center" wrapText="1" readingOrder="2"/>
      <protection hidden="1"/>
    </xf>
    <xf numFmtId="0" fontId="16" fillId="8" borderId="22" xfId="0" applyFont="1" applyFill="1" applyBorder="1" applyAlignment="1" applyProtection="1">
      <alignment horizontal="center" vertical="center" wrapText="1" readingOrder="2"/>
      <protection hidden="1"/>
    </xf>
    <xf numFmtId="0" fontId="16" fillId="8" borderId="17" xfId="0" applyNumberFormat="1" applyFont="1" applyFill="1" applyBorder="1" applyAlignment="1" applyProtection="1">
      <alignment horizontal="center" vertical="center" wrapText="1" readingOrder="2"/>
      <protection hidden="1"/>
    </xf>
    <xf numFmtId="0" fontId="16" fillId="8" borderId="19" xfId="0" applyNumberFormat="1" applyFont="1" applyFill="1" applyBorder="1" applyAlignment="1" applyProtection="1">
      <alignment horizontal="center" vertical="center" wrapText="1" readingOrder="2"/>
      <protection hidden="1"/>
    </xf>
    <xf numFmtId="9" fontId="16" fillId="17" borderId="38" xfId="0" applyNumberFormat="1" applyFont="1" applyFill="1" applyBorder="1" applyAlignment="1" applyProtection="1">
      <alignment horizontal="center" vertical="center" wrapText="1" readingOrder="2"/>
      <protection hidden="1"/>
    </xf>
    <xf numFmtId="9" fontId="16" fillId="17" borderId="31" xfId="0" applyNumberFormat="1" applyFont="1" applyFill="1" applyBorder="1" applyAlignment="1" applyProtection="1">
      <alignment horizontal="center" vertical="center" wrapText="1" readingOrder="2"/>
      <protection hidden="1"/>
    </xf>
    <xf numFmtId="0" fontId="12" fillId="13" borderId="39" xfId="0" applyFont="1" applyFill="1" applyBorder="1" applyAlignment="1" applyProtection="1">
      <alignment horizontal="center"/>
    </xf>
    <xf numFmtId="0" fontId="12" fillId="13" borderId="18" xfId="0" applyFont="1" applyFill="1" applyBorder="1" applyAlignment="1" applyProtection="1">
      <alignment horizontal="center"/>
    </xf>
    <xf numFmtId="0" fontId="12" fillId="9" borderId="9" xfId="0" applyFont="1" applyFill="1" applyBorder="1" applyAlignment="1" applyProtection="1">
      <alignment horizontal="center" vertical="center"/>
    </xf>
    <xf numFmtId="0" fontId="12" fillId="9" borderId="27" xfId="0" applyFont="1" applyFill="1" applyBorder="1" applyAlignment="1" applyProtection="1">
      <alignment horizontal="center" vertical="center"/>
    </xf>
    <xf numFmtId="0" fontId="12" fillId="26" borderId="12" xfId="0" applyFont="1" applyFill="1" applyBorder="1" applyAlignment="1" applyProtection="1">
      <alignment horizontal="center" vertical="center"/>
      <protection hidden="1"/>
    </xf>
    <xf numFmtId="0" fontId="12" fillId="26" borderId="8" xfId="0" applyFont="1" applyFill="1" applyBorder="1" applyAlignment="1" applyProtection="1">
      <alignment horizontal="center" vertical="center"/>
      <protection hidden="1"/>
    </xf>
    <xf numFmtId="0" fontId="0" fillId="0" borderId="0" xfId="0" applyAlignment="1">
      <alignment vertical="top"/>
    </xf>
    <xf numFmtId="0" fontId="20" fillId="20" borderId="0" xfId="0" applyFont="1" applyFill="1" applyBorder="1" applyAlignment="1">
      <alignment horizontal="center" vertical="top" wrapText="1"/>
    </xf>
    <xf numFmtId="0" fontId="35" fillId="4" borderId="24" xfId="0" applyFont="1" applyFill="1" applyBorder="1" applyAlignment="1">
      <alignment horizontal="center" vertical="top" wrapText="1"/>
    </xf>
    <xf numFmtId="0" fontId="37" fillId="20" borderId="24" xfId="0" applyFont="1" applyFill="1" applyBorder="1" applyAlignment="1">
      <alignment horizontal="center" vertical="top" wrapText="1"/>
    </xf>
    <xf numFmtId="0" fontId="2" fillId="20" borderId="24" xfId="0" applyFont="1" applyFill="1" applyBorder="1" applyAlignment="1">
      <alignment horizontal="center" vertical="top" wrapText="1"/>
    </xf>
    <xf numFmtId="0" fontId="31" fillId="4" borderId="24" xfId="0" applyFont="1" applyFill="1" applyBorder="1" applyAlignment="1">
      <alignment horizontal="center" vertical="top" wrapText="1"/>
    </xf>
    <xf numFmtId="0" fontId="2" fillId="20" borderId="24" xfId="0" applyFont="1" applyFill="1" applyBorder="1" applyAlignment="1">
      <alignment vertical="top" wrapText="1" readingOrder="2"/>
    </xf>
    <xf numFmtId="0" fontId="18" fillId="21" borderId="24" xfId="0" applyFont="1" applyFill="1" applyBorder="1" applyAlignment="1">
      <alignment horizontal="center" vertical="top" wrapText="1"/>
    </xf>
    <xf numFmtId="0" fontId="2" fillId="19" borderId="57" xfId="0" applyFont="1" applyFill="1" applyBorder="1" applyAlignment="1" applyProtection="1">
      <alignment horizontal="center" vertical="top" readingOrder="2"/>
      <protection hidden="1"/>
    </xf>
    <xf numFmtId="0" fontId="2" fillId="19" borderId="58" xfId="0" applyFont="1" applyFill="1" applyBorder="1" applyAlignment="1" applyProtection="1">
      <alignment horizontal="center" vertical="top" readingOrder="2"/>
      <protection hidden="1"/>
    </xf>
    <xf numFmtId="0" fontId="2" fillId="19" borderId="59" xfId="0" applyFont="1" applyFill="1" applyBorder="1" applyAlignment="1" applyProtection="1">
      <alignment horizontal="center" vertical="top" readingOrder="2"/>
      <protection hidden="1"/>
    </xf>
    <xf numFmtId="0" fontId="35" fillId="4" borderId="60" xfId="0" applyFont="1" applyFill="1" applyBorder="1" applyAlignment="1">
      <alignment horizontal="center" vertical="top" wrapText="1"/>
    </xf>
    <xf numFmtId="0" fontId="35" fillId="4" borderId="61" xfId="0" applyFont="1" applyFill="1" applyBorder="1" applyAlignment="1">
      <alignment horizontal="center" vertical="top" wrapText="1"/>
    </xf>
    <xf numFmtId="0" fontId="0" fillId="0" borderId="61" xfId="0" applyBorder="1" applyAlignment="1">
      <alignment vertical="top"/>
    </xf>
    <xf numFmtId="0" fontId="12" fillId="6" borderId="64" xfId="0" applyFont="1" applyFill="1" applyBorder="1" applyAlignment="1">
      <alignment horizontal="center" vertical="top"/>
    </xf>
    <xf numFmtId="0" fontId="2" fillId="8" borderId="34" xfId="0" applyFont="1" applyFill="1" applyBorder="1" applyAlignment="1" applyProtection="1">
      <alignment horizontal="center" vertical="top" wrapText="1"/>
      <protection hidden="1"/>
    </xf>
    <xf numFmtId="9" fontId="17" fillId="2" borderId="34" xfId="1" applyFont="1" applyFill="1" applyBorder="1" applyAlignment="1" applyProtection="1">
      <alignment horizontal="center" vertical="top" wrapText="1" readingOrder="2"/>
      <protection hidden="1"/>
    </xf>
    <xf numFmtId="9" fontId="17" fillId="2" borderId="62" xfId="1" applyFont="1" applyFill="1" applyBorder="1" applyAlignment="1" applyProtection="1">
      <alignment horizontal="center" vertical="top" wrapText="1" readingOrder="2"/>
      <protection hidden="1"/>
    </xf>
    <xf numFmtId="2" fontId="0" fillId="0" borderId="60" xfId="0" applyNumberFormat="1" applyBorder="1" applyAlignment="1">
      <alignment vertical="top"/>
    </xf>
    <xf numFmtId="2" fontId="0" fillId="0" borderId="24" xfId="0" applyNumberFormat="1" applyBorder="1" applyAlignment="1">
      <alignment vertical="top"/>
    </xf>
    <xf numFmtId="0" fontId="2" fillId="19" borderId="65" xfId="0" applyFont="1" applyFill="1" applyBorder="1" applyAlignment="1" applyProtection="1">
      <alignment horizontal="center" vertical="top" readingOrder="2"/>
      <protection hidden="1"/>
    </xf>
    <xf numFmtId="0" fontId="35" fillId="4" borderId="23" xfId="0" applyFont="1" applyFill="1" applyBorder="1" applyAlignment="1">
      <alignment horizontal="center" vertical="top" wrapText="1"/>
    </xf>
    <xf numFmtId="2" fontId="0" fillId="0" borderId="23" xfId="0" applyNumberFormat="1" applyBorder="1" applyAlignment="1">
      <alignment vertical="top"/>
    </xf>
    <xf numFmtId="9" fontId="17" fillId="2" borderId="66" xfId="1" applyFont="1" applyFill="1" applyBorder="1" applyAlignment="1" applyProtection="1">
      <alignment horizontal="center" vertical="top" wrapText="1" readingOrder="2"/>
      <protection hidden="1"/>
    </xf>
    <xf numFmtId="0" fontId="20" fillId="20" borderId="24" xfId="0" applyFont="1" applyFill="1" applyBorder="1" applyAlignment="1">
      <alignment horizontal="center" vertical="top" wrapText="1"/>
    </xf>
    <xf numFmtId="0" fontId="31" fillId="4" borderId="37" xfId="0" applyFont="1" applyFill="1" applyBorder="1" applyAlignment="1">
      <alignment horizontal="center" vertical="top" wrapText="1"/>
    </xf>
    <xf numFmtId="0" fontId="31" fillId="4" borderId="14" xfId="0" applyFont="1" applyFill="1" applyBorder="1" applyAlignment="1">
      <alignment horizontal="center" vertical="top" wrapText="1"/>
    </xf>
    <xf numFmtId="0" fontId="31" fillId="4" borderId="67" xfId="0" applyFont="1" applyFill="1" applyBorder="1" applyAlignment="1">
      <alignment horizontal="center" vertical="top" wrapText="1"/>
    </xf>
    <xf numFmtId="0" fontId="2" fillId="20" borderId="34" xfId="0" applyFont="1" applyFill="1" applyBorder="1" applyAlignment="1">
      <alignment horizontal="center" vertical="top" wrapText="1"/>
    </xf>
    <xf numFmtId="2" fontId="12" fillId="28" borderId="63" xfId="0" applyNumberFormat="1" applyFont="1" applyFill="1" applyBorder="1" applyAlignment="1">
      <alignment horizontal="center" vertical="top"/>
    </xf>
    <xf numFmtId="0" fontId="31" fillId="4" borderId="68" xfId="0" applyFont="1" applyFill="1" applyBorder="1" applyAlignment="1">
      <alignment horizontal="center" vertical="top" wrapText="1"/>
    </xf>
    <xf numFmtId="0" fontId="31" fillId="4" borderId="69" xfId="0" applyFont="1" applyFill="1" applyBorder="1" applyAlignment="1">
      <alignment horizontal="center" vertical="top" wrapText="1"/>
    </xf>
    <xf numFmtId="0" fontId="31" fillId="4" borderId="70" xfId="0" applyFont="1" applyFill="1" applyBorder="1" applyAlignment="1">
      <alignment horizontal="center" vertical="top" wrapText="1"/>
    </xf>
    <xf numFmtId="0" fontId="31" fillId="4" borderId="68" xfId="0" applyFont="1" applyFill="1" applyBorder="1" applyAlignment="1">
      <alignment vertical="top" wrapText="1"/>
    </xf>
    <xf numFmtId="0" fontId="31" fillId="4" borderId="69" xfId="0" applyFont="1" applyFill="1" applyBorder="1" applyAlignment="1">
      <alignment vertical="top" wrapText="1"/>
    </xf>
    <xf numFmtId="0" fontId="31" fillId="4" borderId="70" xfId="0" applyFont="1" applyFill="1" applyBorder="1" applyAlignment="1">
      <alignment vertical="top" wrapText="1"/>
    </xf>
    <xf numFmtId="0" fontId="20" fillId="20" borderId="55" xfId="0" applyFont="1" applyFill="1" applyBorder="1" applyAlignment="1">
      <alignment horizontal="center" vertical="top" wrapText="1"/>
    </xf>
    <xf numFmtId="0" fontId="20" fillId="20" borderId="41" xfId="0" applyFont="1" applyFill="1" applyBorder="1" applyAlignment="1">
      <alignment horizontal="center" vertical="top" wrapText="1"/>
    </xf>
    <xf numFmtId="0" fontId="20" fillId="20" borderId="71" xfId="0" applyFont="1" applyFill="1" applyBorder="1" applyAlignment="1">
      <alignment horizontal="center" vertical="top" wrapText="1"/>
    </xf>
    <xf numFmtId="0" fontId="20" fillId="20" borderId="46" xfId="0" applyFont="1" applyFill="1" applyBorder="1" applyAlignment="1">
      <alignment horizontal="center" vertical="top" wrapText="1"/>
    </xf>
    <xf numFmtId="0" fontId="20" fillId="20" borderId="44" xfId="0" applyFont="1" applyFill="1" applyBorder="1" applyAlignment="1">
      <alignment horizontal="center" vertical="top" wrapText="1"/>
    </xf>
    <xf numFmtId="0" fontId="20" fillId="20" borderId="55" xfId="0" applyFont="1" applyFill="1" applyBorder="1" applyAlignment="1">
      <alignment horizontal="center" vertical="top" wrapText="1"/>
    </xf>
    <xf numFmtId="0" fontId="21" fillId="20" borderId="23" xfId="0" applyFont="1" applyFill="1" applyBorder="1" applyAlignment="1" applyProtection="1">
      <alignment horizontal="right" vertical="top" wrapText="1" readingOrder="2"/>
      <protection hidden="1"/>
    </xf>
    <xf numFmtId="0" fontId="20" fillId="20" borderId="44" xfId="0" applyFont="1" applyFill="1" applyBorder="1" applyAlignment="1">
      <alignment horizontal="center" vertical="top" wrapText="1"/>
    </xf>
    <xf numFmtId="0" fontId="35" fillId="4" borderId="56" xfId="0" applyFont="1" applyFill="1" applyBorder="1" applyAlignment="1">
      <alignment horizontal="center" vertical="top" wrapText="1"/>
    </xf>
    <xf numFmtId="0" fontId="35" fillId="4" borderId="72" xfId="0" applyFont="1" applyFill="1" applyBorder="1" applyAlignment="1">
      <alignment horizontal="center" vertical="top" wrapText="1"/>
    </xf>
    <xf numFmtId="0" fontId="35" fillId="4" borderId="73" xfId="0" applyFont="1" applyFill="1" applyBorder="1" applyAlignment="1">
      <alignment horizontal="center" vertical="top" wrapText="1"/>
    </xf>
    <xf numFmtId="2" fontId="16" fillId="7" borderId="40" xfId="0" applyNumberFormat="1" applyFont="1" applyFill="1" applyBorder="1" applyAlignment="1" applyProtection="1">
      <alignment horizontal="center" vertical="center" wrapText="1" readingOrder="2"/>
      <protection hidden="1"/>
    </xf>
    <xf numFmtId="2" fontId="16" fillId="14" borderId="25" xfId="0" applyNumberFormat="1" applyFont="1" applyFill="1" applyBorder="1" applyAlignment="1" applyProtection="1">
      <alignment horizontal="center" vertical="center" wrapText="1" readingOrder="2"/>
      <protection locked="0"/>
    </xf>
    <xf numFmtId="2" fontId="16" fillId="7" borderId="40" xfId="0" applyNumberFormat="1" applyFont="1" applyFill="1" applyBorder="1" applyAlignment="1" applyProtection="1">
      <alignment horizontal="center" vertical="center" wrapText="1" readingOrder="2"/>
      <protection locked="0"/>
    </xf>
    <xf numFmtId="2" fontId="27" fillId="18" borderId="7" xfId="0" applyNumberFormat="1" applyFont="1" applyFill="1" applyBorder="1" applyAlignment="1">
      <alignment horizontal="center" vertical="center" readingOrder="2"/>
    </xf>
    <xf numFmtId="2" fontId="27" fillId="18" borderId="54" xfId="0" applyNumberFormat="1" applyFont="1" applyFill="1" applyBorder="1" applyAlignment="1">
      <alignment horizontal="center" vertical="center" readingOrder="2"/>
    </xf>
    <xf numFmtId="2" fontId="34" fillId="24" borderId="7" xfId="1" applyNumberFormat="1" applyFont="1" applyFill="1" applyBorder="1" applyAlignment="1" applyProtection="1">
      <alignment horizontal="center" vertical="center" wrapText="1" readingOrder="2"/>
      <protection hidden="1"/>
    </xf>
    <xf numFmtId="2" fontId="34" fillId="24" borderId="6" xfId="1" applyNumberFormat="1" applyFont="1" applyFill="1" applyBorder="1" applyAlignment="1" applyProtection="1">
      <alignment horizontal="center" vertical="center" wrapText="1" readingOrder="2"/>
      <protection hidden="1"/>
    </xf>
    <xf numFmtId="2" fontId="27" fillId="22" borderId="6" xfId="0" applyNumberFormat="1" applyFont="1" applyFill="1" applyBorder="1" applyAlignment="1">
      <alignment horizontal="center" vertical="center" readingOrder="2"/>
    </xf>
    <xf numFmtId="0" fontId="36" fillId="17" borderId="0" xfId="0" applyFont="1" applyFill="1" applyBorder="1" applyAlignment="1" applyProtection="1">
      <alignment horizontal="center" vertical="center" wrapText="1" readingOrder="2"/>
      <protection hidden="1"/>
    </xf>
    <xf numFmtId="0" fontId="16" fillId="25" borderId="7" xfId="0" applyFont="1" applyFill="1" applyBorder="1" applyAlignment="1" applyProtection="1">
      <alignment horizontal="center" vertical="center" wrapText="1" readingOrder="2"/>
      <protection hidden="1"/>
    </xf>
    <xf numFmtId="0" fontId="16" fillId="25" borderId="6" xfId="0" applyFont="1" applyFill="1" applyBorder="1" applyAlignment="1" applyProtection="1">
      <alignment horizontal="center" vertical="center" wrapText="1" readingOrder="2"/>
      <protection hidden="1"/>
    </xf>
    <xf numFmtId="167" fontId="0" fillId="27" borderId="23" xfId="0" applyNumberFormat="1" applyFill="1" applyBorder="1" applyAlignment="1" applyProtection="1">
      <alignment horizontal="center" vertical="center"/>
      <protection locked="0"/>
    </xf>
    <xf numFmtId="0" fontId="12" fillId="11" borderId="26" xfId="0" applyNumberFormat="1" applyFont="1" applyFill="1" applyBorder="1" applyAlignment="1" applyProtection="1">
      <alignment horizontal="center" vertical="center"/>
      <protection hidden="1"/>
    </xf>
  </cellXfs>
  <cellStyles count="3">
    <cellStyle name="Normal" xfId="0" builtinId="0"/>
    <cellStyle name="Percent" xfId="1" builtinId="5"/>
    <cellStyle name="היפר-קישור" xfId="2" builtinId="8"/>
  </cellStyles>
  <dxfs count="79">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showGridLines="0" rightToLeft="1" tabSelected="1" zoomScale="90" zoomScaleNormal="90" zoomScaleSheetLayoutView="100" workbookViewId="0">
      <pane xSplit="2" ySplit="2" topLeftCell="C3" activePane="bottomRight" state="frozen"/>
      <selection pane="topRight" activeCell="C1" sqref="C1"/>
      <selection pane="bottomLeft" activeCell="A3" sqref="A3"/>
      <selection pane="bottomRight" activeCell="D2" sqref="D2"/>
    </sheetView>
  </sheetViews>
  <sheetFormatPr defaultColWidth="9" defaultRowHeight="13.8" x14ac:dyDescent="0.25"/>
  <cols>
    <col min="1" max="1" width="10" style="46" customWidth="1"/>
    <col min="2" max="2" width="83.8984375" style="61" customWidth="1"/>
    <col min="3" max="3" width="43.3984375" style="1" customWidth="1"/>
    <col min="4" max="4" width="47.8984375" style="1" customWidth="1"/>
    <col min="5" max="5" width="2.3984375" style="1" customWidth="1"/>
    <col min="6" max="16384" width="9" style="1"/>
  </cols>
  <sheetData>
    <row r="1" spans="1:4" s="2" customFormat="1" ht="18.75" customHeight="1" thickBot="1" x14ac:dyDescent="0.3">
      <c r="A1" s="94" t="s">
        <v>1</v>
      </c>
      <c r="B1" s="47" t="s">
        <v>2</v>
      </c>
      <c r="C1" s="8">
        <v>1</v>
      </c>
      <c r="D1" s="8">
        <v>2</v>
      </c>
    </row>
    <row r="2" spans="1:4" ht="21" x14ac:dyDescent="0.25">
      <c r="A2" s="95"/>
      <c r="B2" s="48" t="s">
        <v>20</v>
      </c>
      <c r="C2" s="73"/>
      <c r="D2" s="73"/>
    </row>
    <row r="3" spans="1:4" ht="18" x14ac:dyDescent="0.25">
      <c r="A3" s="95"/>
      <c r="B3" s="30" t="s">
        <v>36</v>
      </c>
      <c r="C3" s="31"/>
      <c r="D3" s="31"/>
    </row>
    <row r="4" spans="1:4" ht="18.75" customHeight="1" x14ac:dyDescent="0.25">
      <c r="A4" s="95"/>
      <c r="B4" s="49" t="s">
        <v>26</v>
      </c>
      <c r="C4" s="31"/>
      <c r="D4" s="31"/>
    </row>
    <row r="5" spans="1:4" ht="18.75" customHeight="1" x14ac:dyDescent="0.25">
      <c r="A5" s="95"/>
      <c r="B5" s="50" t="s">
        <v>13</v>
      </c>
      <c r="C5" s="31"/>
      <c r="D5" s="31"/>
    </row>
    <row r="6" spans="1:4" ht="15.75" customHeight="1" thickBot="1" x14ac:dyDescent="0.3">
      <c r="A6" s="96"/>
      <c r="B6" s="51" t="s">
        <v>14</v>
      </c>
      <c r="C6" s="74"/>
      <c r="D6" s="74"/>
    </row>
    <row r="7" spans="1:4" s="3" customFormat="1" ht="21" customHeight="1" thickBot="1" x14ac:dyDescent="0.3">
      <c r="A7" s="39"/>
      <c r="B7" s="52" t="s">
        <v>16</v>
      </c>
      <c r="C7" s="4"/>
      <c r="D7" s="4"/>
    </row>
    <row r="8" spans="1:4" s="3" customFormat="1" ht="34.5" customHeight="1" x14ac:dyDescent="0.25">
      <c r="A8" s="40" t="s">
        <v>37</v>
      </c>
      <c r="B8" s="26" t="s">
        <v>41</v>
      </c>
      <c r="C8" s="31"/>
      <c r="D8" s="31"/>
    </row>
    <row r="9" spans="1:4" s="3" customFormat="1" ht="37.200000000000003" customHeight="1" x14ac:dyDescent="0.25">
      <c r="A9" s="40" t="s">
        <v>38</v>
      </c>
      <c r="B9" s="9" t="s">
        <v>42</v>
      </c>
      <c r="C9" s="31"/>
      <c r="D9" s="31"/>
    </row>
    <row r="10" spans="1:4" s="3" customFormat="1" ht="51.75" customHeight="1" x14ac:dyDescent="0.25">
      <c r="A10" s="40" t="s">
        <v>39</v>
      </c>
      <c r="B10" s="27" t="s">
        <v>43</v>
      </c>
      <c r="C10" s="31"/>
      <c r="D10" s="31"/>
    </row>
    <row r="11" spans="1:4" s="3" customFormat="1" ht="63" thickBot="1" x14ac:dyDescent="0.3">
      <c r="A11" s="40" t="s">
        <v>40</v>
      </c>
      <c r="B11" s="27" t="s">
        <v>44</v>
      </c>
      <c r="C11" s="31"/>
      <c r="D11" s="79"/>
    </row>
    <row r="12" spans="1:4" s="6" customFormat="1" ht="25.5" customHeight="1" thickBot="1" x14ac:dyDescent="0.3">
      <c r="A12" s="41"/>
      <c r="B12" s="53" t="s">
        <v>15</v>
      </c>
      <c r="C12" s="25"/>
      <c r="D12" s="25"/>
    </row>
    <row r="13" spans="1:4" s="3" customFormat="1" ht="51" thickBot="1" x14ac:dyDescent="0.3">
      <c r="A13" s="37" t="s">
        <v>45</v>
      </c>
      <c r="B13" s="54" t="s">
        <v>46</v>
      </c>
      <c r="C13" s="36"/>
      <c r="D13" s="36"/>
    </row>
    <row r="14" spans="1:4" s="3" customFormat="1" ht="31.8" thickBot="1" x14ac:dyDescent="0.3">
      <c r="A14" s="42" t="s">
        <v>47</v>
      </c>
      <c r="B14" s="27" t="s">
        <v>57</v>
      </c>
      <c r="C14" s="76"/>
      <c r="D14" s="76"/>
    </row>
    <row r="15" spans="1:4" s="3" customFormat="1" ht="25.8" customHeight="1" thickBot="1" x14ac:dyDescent="0.3">
      <c r="A15" s="42" t="s">
        <v>48</v>
      </c>
      <c r="B15" s="27" t="s">
        <v>59</v>
      </c>
      <c r="C15" s="76"/>
      <c r="D15" s="76"/>
    </row>
    <row r="16" spans="1:4" s="3" customFormat="1" ht="25.8" customHeight="1" thickBot="1" x14ac:dyDescent="0.3">
      <c r="A16" s="42" t="s">
        <v>49</v>
      </c>
      <c r="B16" s="27" t="s">
        <v>58</v>
      </c>
      <c r="C16" s="76"/>
      <c r="D16" s="76"/>
    </row>
    <row r="17" spans="1:4" s="3" customFormat="1" ht="30" customHeight="1" thickBot="1" x14ac:dyDescent="0.3">
      <c r="A17" s="42" t="s">
        <v>50</v>
      </c>
      <c r="B17" s="27" t="s">
        <v>60</v>
      </c>
      <c r="C17" s="76"/>
      <c r="D17" s="76"/>
    </row>
    <row r="18" spans="1:4" s="3" customFormat="1" ht="22.8" customHeight="1" thickBot="1" x14ac:dyDescent="0.3">
      <c r="A18" s="42" t="s">
        <v>51</v>
      </c>
      <c r="B18" s="27" t="s">
        <v>59</v>
      </c>
      <c r="C18" s="76"/>
      <c r="D18" s="76"/>
    </row>
    <row r="19" spans="1:4" s="3" customFormat="1" ht="25.8" customHeight="1" thickBot="1" x14ac:dyDescent="0.3">
      <c r="A19" s="42" t="s">
        <v>52</v>
      </c>
      <c r="B19" s="27" t="s">
        <v>62</v>
      </c>
      <c r="C19" s="76"/>
      <c r="D19" s="76"/>
    </row>
    <row r="20" spans="1:4" s="3" customFormat="1" ht="25.8" customHeight="1" thickBot="1" x14ac:dyDescent="0.3">
      <c r="A20" s="42" t="s">
        <v>53</v>
      </c>
      <c r="B20" s="27" t="s">
        <v>61</v>
      </c>
      <c r="C20" s="76"/>
      <c r="D20" s="76"/>
    </row>
    <row r="21" spans="1:4" s="3" customFormat="1" ht="31.8" thickBot="1" x14ac:dyDescent="0.3">
      <c r="A21" s="42" t="s">
        <v>54</v>
      </c>
      <c r="B21" s="27" t="s">
        <v>63</v>
      </c>
      <c r="C21" s="76"/>
      <c r="D21" s="76"/>
    </row>
    <row r="22" spans="1:4" s="3" customFormat="1" ht="25.8" customHeight="1" thickBot="1" x14ac:dyDescent="0.3">
      <c r="A22" s="42" t="s">
        <v>55</v>
      </c>
      <c r="B22" s="27" t="s">
        <v>65</v>
      </c>
      <c r="C22" s="76"/>
      <c r="D22" s="76"/>
    </row>
    <row r="23" spans="1:4" s="3" customFormat="1" ht="25.8" customHeight="1" thickBot="1" x14ac:dyDescent="0.3">
      <c r="A23" s="42" t="s">
        <v>56</v>
      </c>
      <c r="B23" s="27" t="s">
        <v>64</v>
      </c>
      <c r="C23" s="76"/>
      <c r="D23" s="76"/>
    </row>
    <row r="24" spans="1:4" s="3" customFormat="1" ht="31.2" customHeight="1" thickBot="1" x14ac:dyDescent="0.35">
      <c r="A24" s="38" t="s">
        <v>66</v>
      </c>
      <c r="B24" s="55" t="s">
        <v>67</v>
      </c>
      <c r="C24" s="35"/>
      <c r="D24" s="35"/>
    </row>
    <row r="25" spans="1:4" s="3" customFormat="1" ht="30" customHeight="1" thickBot="1" x14ac:dyDescent="0.3">
      <c r="A25" s="42" t="s">
        <v>68</v>
      </c>
      <c r="B25" s="56" t="s">
        <v>69</v>
      </c>
      <c r="C25" s="77"/>
      <c r="D25" s="32"/>
    </row>
    <row r="26" spans="1:4" s="3" customFormat="1" ht="31.8" thickBot="1" x14ac:dyDescent="0.35">
      <c r="A26" s="42" t="s">
        <v>70</v>
      </c>
      <c r="B26" s="56" t="s">
        <v>74</v>
      </c>
      <c r="C26" s="35"/>
      <c r="D26" s="35"/>
    </row>
    <row r="27" spans="1:4" s="3" customFormat="1" ht="16.2" thickBot="1" x14ac:dyDescent="0.3">
      <c r="A27" s="42" t="s">
        <v>71</v>
      </c>
      <c r="B27" s="56" t="s">
        <v>65</v>
      </c>
      <c r="C27" s="77"/>
      <c r="D27" s="32"/>
    </row>
    <row r="28" spans="1:4" s="3" customFormat="1" ht="31.8" thickBot="1" x14ac:dyDescent="0.3">
      <c r="A28" s="42" t="s">
        <v>72</v>
      </c>
      <c r="B28" s="56" t="s">
        <v>75</v>
      </c>
      <c r="C28" s="77"/>
      <c r="D28" s="32"/>
    </row>
    <row r="29" spans="1:4" s="3" customFormat="1" ht="16.2" thickBot="1" x14ac:dyDescent="0.3">
      <c r="A29" s="42" t="s">
        <v>73</v>
      </c>
      <c r="B29" s="56" t="s">
        <v>76</v>
      </c>
      <c r="C29" s="77"/>
      <c r="D29" s="32"/>
    </row>
    <row r="30" spans="1:4" s="5" customFormat="1" ht="30" customHeight="1" thickBot="1" x14ac:dyDescent="0.35">
      <c r="A30" s="92" t="s">
        <v>0</v>
      </c>
      <c r="B30" s="93"/>
      <c r="C30" s="24"/>
      <c r="D30" s="24"/>
    </row>
    <row r="31" spans="1:4" s="6" customFormat="1" ht="21" customHeight="1" thickBot="1" x14ac:dyDescent="0.3">
      <c r="A31" s="43">
        <v>6</v>
      </c>
      <c r="B31" s="57" t="s">
        <v>3</v>
      </c>
      <c r="C31" s="7"/>
      <c r="D31" s="7"/>
    </row>
    <row r="32" spans="1:4" s="6" customFormat="1" ht="15.6" x14ac:dyDescent="0.25">
      <c r="A32" s="44">
        <v>6.1</v>
      </c>
      <c r="B32" s="58" t="s">
        <v>78</v>
      </c>
      <c r="C32" s="33"/>
      <c r="D32" s="33"/>
    </row>
    <row r="33" spans="1:4" s="6" customFormat="1" ht="15.6" x14ac:dyDescent="0.25">
      <c r="A33" s="44" t="s">
        <v>77</v>
      </c>
      <c r="B33" s="59" t="s">
        <v>79</v>
      </c>
      <c r="C33" s="34"/>
      <c r="D33" s="34"/>
    </row>
    <row r="34" spans="1:4" s="6" customFormat="1" ht="32.4" customHeight="1" x14ac:dyDescent="0.25">
      <c r="A34" s="44">
        <v>6.3</v>
      </c>
      <c r="B34" s="59" t="s">
        <v>80</v>
      </c>
      <c r="C34" s="34"/>
      <c r="D34" s="34"/>
    </row>
    <row r="35" spans="1:4" s="6" customFormat="1" ht="15.6" x14ac:dyDescent="0.25">
      <c r="A35" s="44">
        <v>6.4</v>
      </c>
      <c r="B35" s="59" t="s">
        <v>81</v>
      </c>
      <c r="C35" s="34"/>
      <c r="D35" s="34"/>
    </row>
    <row r="36" spans="1:4" s="6" customFormat="1" ht="27.6" x14ac:dyDescent="0.25">
      <c r="A36" s="44">
        <v>6.5</v>
      </c>
      <c r="B36" s="59" t="s">
        <v>82</v>
      </c>
      <c r="C36" s="75"/>
      <c r="D36" s="75"/>
    </row>
    <row r="37" spans="1:4" s="6" customFormat="1" ht="86.4" customHeight="1" x14ac:dyDescent="0.25">
      <c r="A37" s="44">
        <v>6.6</v>
      </c>
      <c r="B37" s="59" t="s">
        <v>83</v>
      </c>
      <c r="C37" s="34"/>
      <c r="D37" s="34"/>
    </row>
    <row r="38" spans="1:4" s="6" customFormat="1" ht="55.2" x14ac:dyDescent="0.25">
      <c r="A38" s="44">
        <v>6.7</v>
      </c>
      <c r="B38" s="59" t="s">
        <v>84</v>
      </c>
      <c r="C38" s="34"/>
      <c r="D38" s="34"/>
    </row>
    <row r="39" spans="1:4" s="6" customFormat="1" ht="69" x14ac:dyDescent="0.25">
      <c r="A39" s="44">
        <v>6.8</v>
      </c>
      <c r="B39" s="59" t="s">
        <v>85</v>
      </c>
      <c r="C39" s="34"/>
      <c r="D39" s="78"/>
    </row>
    <row r="40" spans="1:4" s="6" customFormat="1" ht="15.6" x14ac:dyDescent="0.25">
      <c r="A40" s="44">
        <v>6.9</v>
      </c>
      <c r="B40" s="60" t="s">
        <v>86</v>
      </c>
      <c r="C40" s="34"/>
      <c r="D40" s="34"/>
    </row>
    <row r="41" spans="1:4" s="6" customFormat="1" ht="15.6" x14ac:dyDescent="0.25">
      <c r="A41" s="45">
        <v>6.1</v>
      </c>
      <c r="B41" s="60" t="s">
        <v>87</v>
      </c>
      <c r="C41" s="34"/>
      <c r="D41" s="34"/>
    </row>
    <row r="42" spans="1:4" s="6" customFormat="1" ht="15.6" x14ac:dyDescent="0.25">
      <c r="A42" s="44">
        <v>6.11</v>
      </c>
      <c r="B42" s="59" t="s">
        <v>88</v>
      </c>
      <c r="C42" s="34"/>
      <c r="D42" s="34"/>
    </row>
    <row r="43" spans="1:4" s="6" customFormat="1" ht="15.6" x14ac:dyDescent="0.25">
      <c r="A43" s="44">
        <v>6.12</v>
      </c>
      <c r="B43" s="59" t="s">
        <v>89</v>
      </c>
      <c r="C43" s="34"/>
      <c r="D43" s="34"/>
    </row>
    <row r="44" spans="1:4" s="6" customFormat="1" ht="15.6" x14ac:dyDescent="0.25">
      <c r="A44" s="44">
        <v>6.13</v>
      </c>
      <c r="B44" s="59" t="s">
        <v>90</v>
      </c>
      <c r="C44" s="34"/>
      <c r="D44" s="34"/>
    </row>
    <row r="45" spans="1:4" s="6" customFormat="1" ht="15.6" x14ac:dyDescent="0.25">
      <c r="A45" s="44">
        <v>6.14</v>
      </c>
      <c r="B45" s="59" t="s">
        <v>91</v>
      </c>
      <c r="C45" s="34"/>
      <c r="D45" s="34"/>
    </row>
    <row r="46" spans="1:4" s="6" customFormat="1" ht="15.6" x14ac:dyDescent="0.25">
      <c r="A46" s="44">
        <v>6.15</v>
      </c>
      <c r="B46" s="59" t="s">
        <v>28</v>
      </c>
      <c r="C46" s="34"/>
      <c r="D46" s="34"/>
    </row>
    <row r="47" spans="1:4" s="6" customFormat="1" ht="15.6" x14ac:dyDescent="0.25">
      <c r="A47" s="44">
        <v>6.16</v>
      </c>
      <c r="B47" s="59" t="s">
        <v>92</v>
      </c>
      <c r="C47" s="34"/>
      <c r="D47" s="34"/>
    </row>
    <row r="48" spans="1:4" s="6" customFormat="1" ht="64.2" customHeight="1" x14ac:dyDescent="0.25">
      <c r="A48" s="44">
        <v>6.17</v>
      </c>
      <c r="B48" s="59" t="s">
        <v>93</v>
      </c>
      <c r="C48" s="34"/>
      <c r="D48" s="34"/>
    </row>
    <row r="49" spans="1:4" s="6" customFormat="1" ht="41.4" x14ac:dyDescent="0.25">
      <c r="A49" s="44">
        <v>6.18</v>
      </c>
      <c r="B49" s="59" t="s">
        <v>94</v>
      </c>
      <c r="C49" s="34"/>
      <c r="D49" s="34"/>
    </row>
  </sheetData>
  <sortState ref="A26:F46">
    <sortCondition ref="A26"/>
  </sortState>
  <mergeCells count="2">
    <mergeCell ref="A30:B30"/>
    <mergeCell ref="A1:A6"/>
  </mergeCells>
  <conditionalFormatting sqref="C30:C31 C7">
    <cfRule type="containsText" dxfId="78" priority="277" operator="containsText" text="ל.ר.">
      <formula>NOT(ISERROR(SEARCH("ל.ר.",C7)))</formula>
    </cfRule>
    <cfRule type="containsText" dxfId="77" priority="278" operator="containsText" text="$">
      <formula>NOT(ISERROR(SEARCH("$",C7)))</formula>
    </cfRule>
    <cfRule type="containsText" dxfId="76" priority="279" operator="containsText" text="X">
      <formula>NOT(ISERROR(SEARCH("X",C7)))</formula>
    </cfRule>
    <cfRule type="containsText" dxfId="75" priority="280" operator="containsText" text="V">
      <formula>NOT(ISERROR(SEARCH("V",C7)))</formula>
    </cfRule>
  </conditionalFormatting>
  <conditionalFormatting sqref="C13">
    <cfRule type="containsText" dxfId="74" priority="225" operator="containsText" text="ל.ר.">
      <formula>NOT(ISERROR(SEARCH("ל.ר.",C13)))</formula>
    </cfRule>
    <cfRule type="containsText" dxfId="73" priority="226" operator="containsText" text="$">
      <formula>NOT(ISERROR(SEARCH("$",C13)))</formula>
    </cfRule>
    <cfRule type="containsText" dxfId="72" priority="227" operator="containsText" text="X">
      <formula>NOT(ISERROR(SEARCH("X",C13)))</formula>
    </cfRule>
    <cfRule type="containsText" dxfId="71" priority="228" operator="containsText" text="V">
      <formula>NOT(ISERROR(SEARCH("V",C13)))</formula>
    </cfRule>
  </conditionalFormatting>
  <conditionalFormatting sqref="C24">
    <cfRule type="containsText" dxfId="70" priority="217" operator="containsText" text="ל.ר.">
      <formula>NOT(ISERROR(SEARCH("ל.ר.",C24)))</formula>
    </cfRule>
    <cfRule type="containsText" dxfId="69" priority="218" operator="containsText" text="$">
      <formula>NOT(ISERROR(SEARCH("$",C24)))</formula>
    </cfRule>
    <cfRule type="containsText" dxfId="68" priority="219" operator="containsText" text="X">
      <formula>NOT(ISERROR(SEARCH("X",C24)))</formula>
    </cfRule>
    <cfRule type="containsText" dxfId="67" priority="220" operator="containsText" text="V">
      <formula>NOT(ISERROR(SEARCH("V",C24)))</formula>
    </cfRule>
  </conditionalFormatting>
  <conditionalFormatting sqref="C10:C11 C33:C49 D33:D35 D37:D40">
    <cfRule type="containsText" dxfId="66" priority="190" stopIfTrue="1" operator="containsText" text="V">
      <formula>NOT(ISERROR(SEARCH("V",C10)))</formula>
    </cfRule>
    <cfRule type="containsText" dxfId="65" priority="191" stopIfTrue="1" operator="containsText" text="X">
      <formula>NOT(ISERROR(SEARCH("X",C10)))</formula>
    </cfRule>
    <cfRule type="notContainsBlanks" dxfId="64" priority="192" stopIfTrue="1">
      <formula>LEN(TRIM(C10))&gt;0</formula>
    </cfRule>
  </conditionalFormatting>
  <conditionalFormatting sqref="C32:D32">
    <cfRule type="containsText" dxfId="63" priority="193" stopIfTrue="1" operator="containsText" text="V">
      <formula>NOT(ISERROR(SEARCH("V",C32)))</formula>
    </cfRule>
    <cfRule type="containsText" dxfId="62" priority="194" stopIfTrue="1" operator="containsText" text="X">
      <formula>NOT(ISERROR(SEARCH("X",C32)))</formula>
    </cfRule>
    <cfRule type="notContainsBlanks" dxfId="61" priority="195" stopIfTrue="1">
      <formula>LEN(TRIM(C32))&gt;0</formula>
    </cfRule>
  </conditionalFormatting>
  <conditionalFormatting sqref="C12">
    <cfRule type="containsText" dxfId="60" priority="124" operator="containsText" text="ל.ר.">
      <formula>NOT(ISERROR(SEARCH("ל.ר.",C12)))</formula>
    </cfRule>
    <cfRule type="containsText" dxfId="59" priority="125" operator="containsText" text="$">
      <formula>NOT(ISERROR(SEARCH("$",C12)))</formula>
    </cfRule>
    <cfRule type="containsText" dxfId="58" priority="126" operator="containsText" text="X">
      <formula>NOT(ISERROR(SEARCH("X",C12)))</formula>
    </cfRule>
    <cfRule type="containsText" dxfId="57" priority="127" operator="containsText" text="V">
      <formula>NOT(ISERROR(SEARCH("V",C12)))</formula>
    </cfRule>
  </conditionalFormatting>
  <conditionalFormatting sqref="C25 C27:C29">
    <cfRule type="containsText" dxfId="56" priority="134" stopIfTrue="1" operator="containsText" text="V">
      <formula>NOT(ISERROR(SEARCH("V",C25)))</formula>
    </cfRule>
    <cfRule type="containsText" dxfId="55" priority="135" stopIfTrue="1" operator="containsText" text="X">
      <formula>NOT(ISERROR(SEARCH("X",C25)))</formula>
    </cfRule>
    <cfRule type="notContainsBlanks" dxfId="54" priority="136" stopIfTrue="1">
      <formula>LEN(TRIM(C25))&gt;0</formula>
    </cfRule>
  </conditionalFormatting>
  <conditionalFormatting sqref="C8:C9">
    <cfRule type="containsText" dxfId="53" priority="86" stopIfTrue="1" operator="containsText" text="V">
      <formula>NOT(ISERROR(SEARCH("V",C8)))</formula>
    </cfRule>
    <cfRule type="containsText" dxfId="52" priority="87" stopIfTrue="1" operator="containsText" text="X">
      <formula>NOT(ISERROR(SEARCH("X",C8)))</formula>
    </cfRule>
    <cfRule type="notContainsBlanks" dxfId="51" priority="88" stopIfTrue="1">
      <formula>LEN(TRIM(C8))&gt;0</formula>
    </cfRule>
  </conditionalFormatting>
  <conditionalFormatting sqref="D30:D31 D7">
    <cfRule type="containsText" dxfId="50" priority="75" operator="containsText" text="ל.ר.">
      <formula>NOT(ISERROR(SEARCH("ל.ר.",D7)))</formula>
    </cfRule>
    <cfRule type="containsText" dxfId="49" priority="76" operator="containsText" text="$">
      <formula>NOT(ISERROR(SEARCH("$",D7)))</formula>
    </cfRule>
    <cfRule type="containsText" dxfId="48" priority="77" operator="containsText" text="X">
      <formula>NOT(ISERROR(SEARCH("X",D7)))</formula>
    </cfRule>
    <cfRule type="containsText" dxfId="47" priority="78" operator="containsText" text="V">
      <formula>NOT(ISERROR(SEARCH("V",D7)))</formula>
    </cfRule>
  </conditionalFormatting>
  <conditionalFormatting sqref="D13">
    <cfRule type="containsText" dxfId="46" priority="71" operator="containsText" text="ל.ר.">
      <formula>NOT(ISERROR(SEARCH("ל.ר.",D13)))</formula>
    </cfRule>
    <cfRule type="containsText" dxfId="45" priority="72" operator="containsText" text="$">
      <formula>NOT(ISERROR(SEARCH("$",D13)))</formula>
    </cfRule>
    <cfRule type="containsText" dxfId="44" priority="73" operator="containsText" text="X">
      <formula>NOT(ISERROR(SEARCH("X",D13)))</formula>
    </cfRule>
    <cfRule type="containsText" dxfId="43" priority="74" operator="containsText" text="V">
      <formula>NOT(ISERROR(SEARCH("V",D13)))</formula>
    </cfRule>
  </conditionalFormatting>
  <conditionalFormatting sqref="D24">
    <cfRule type="containsText" dxfId="42" priority="67" operator="containsText" text="ל.ר.">
      <formula>NOT(ISERROR(SEARCH("ל.ר.",D24)))</formula>
    </cfRule>
    <cfRule type="containsText" dxfId="41" priority="68" operator="containsText" text="$">
      <formula>NOT(ISERROR(SEARCH("$",D24)))</formula>
    </cfRule>
    <cfRule type="containsText" dxfId="40" priority="69" operator="containsText" text="X">
      <formula>NOT(ISERROR(SEARCH("X",D24)))</formula>
    </cfRule>
    <cfRule type="containsText" dxfId="39" priority="70" operator="containsText" text="V">
      <formula>NOT(ISERROR(SEARCH("V",D24)))</formula>
    </cfRule>
  </conditionalFormatting>
  <conditionalFormatting sqref="D10:D11 D36 D41:D45">
    <cfRule type="containsText" dxfId="38" priority="61" stopIfTrue="1" operator="containsText" text="V">
      <formula>NOT(ISERROR(SEARCH("V",D10)))</formula>
    </cfRule>
    <cfRule type="containsText" dxfId="37" priority="62" stopIfTrue="1" operator="containsText" text="X">
      <formula>NOT(ISERROR(SEARCH("X",D10)))</formula>
    </cfRule>
    <cfRule type="notContainsBlanks" dxfId="36" priority="63" stopIfTrue="1">
      <formula>LEN(TRIM(D10))&gt;0</formula>
    </cfRule>
  </conditionalFormatting>
  <conditionalFormatting sqref="D12">
    <cfRule type="containsText" dxfId="35" priority="54" operator="containsText" text="ל.ר.">
      <formula>NOT(ISERROR(SEARCH("ל.ר.",D12)))</formula>
    </cfRule>
    <cfRule type="containsText" dxfId="34" priority="55" operator="containsText" text="$">
      <formula>NOT(ISERROR(SEARCH("$",D12)))</formula>
    </cfRule>
    <cfRule type="containsText" dxfId="33" priority="56" operator="containsText" text="X">
      <formula>NOT(ISERROR(SEARCH("X",D12)))</formula>
    </cfRule>
    <cfRule type="containsText" dxfId="32" priority="57" operator="containsText" text="V">
      <formula>NOT(ISERROR(SEARCH("V",D12)))</formula>
    </cfRule>
  </conditionalFormatting>
  <conditionalFormatting sqref="D8:D9">
    <cfRule type="containsText" dxfId="31" priority="34" stopIfTrue="1" operator="containsText" text="V">
      <formula>NOT(ISERROR(SEARCH("V",D8)))</formula>
    </cfRule>
    <cfRule type="containsText" dxfId="30" priority="35" stopIfTrue="1" operator="containsText" text="X">
      <formula>NOT(ISERROR(SEARCH("X",D8)))</formula>
    </cfRule>
    <cfRule type="notContainsBlanks" dxfId="29" priority="36" stopIfTrue="1">
      <formula>LEN(TRIM(D8))&gt;0</formula>
    </cfRule>
  </conditionalFormatting>
  <conditionalFormatting sqref="D46:D49">
    <cfRule type="containsText" dxfId="28" priority="24" stopIfTrue="1" operator="containsText" text="V">
      <formula>NOT(ISERROR(SEARCH("V",D46)))</formula>
    </cfRule>
    <cfRule type="containsText" dxfId="27" priority="25" stopIfTrue="1" operator="containsText" text="X">
      <formula>NOT(ISERROR(SEARCH("X",D46)))</formula>
    </cfRule>
    <cfRule type="notContainsBlanks" dxfId="26" priority="26" stopIfTrue="1">
      <formula>LEN(TRIM(D46))&gt;0</formula>
    </cfRule>
  </conditionalFormatting>
  <conditionalFormatting sqref="D25 D27:D29">
    <cfRule type="containsText" dxfId="25" priority="18" stopIfTrue="1" operator="containsText" text="V">
      <formula>NOT(ISERROR(SEARCH("V",D25)))</formula>
    </cfRule>
    <cfRule type="containsText" dxfId="24" priority="19" stopIfTrue="1" operator="containsText" text="X">
      <formula>NOT(ISERROR(SEARCH("X",D25)))</formula>
    </cfRule>
    <cfRule type="notContainsBlanks" dxfId="23" priority="20" stopIfTrue="1">
      <formula>LEN(TRIM(D25))&gt;0</formula>
    </cfRule>
  </conditionalFormatting>
  <conditionalFormatting sqref="C14:D23">
    <cfRule type="containsText" dxfId="22" priority="9" stopIfTrue="1" operator="containsText" text="V">
      <formula>NOT(ISERROR(SEARCH("V",C14)))</formula>
    </cfRule>
    <cfRule type="containsText" dxfId="21" priority="10" stopIfTrue="1" operator="containsText" text="X">
      <formula>NOT(ISERROR(SEARCH("X",C14)))</formula>
    </cfRule>
    <cfRule type="notContainsBlanks" dxfId="20" priority="11" stopIfTrue="1">
      <formula>LEN(TRIM(C14))&gt;0</formula>
    </cfRule>
  </conditionalFormatting>
  <conditionalFormatting sqref="C26">
    <cfRule type="containsText" dxfId="19" priority="5" operator="containsText" text="ל.ר.">
      <formula>NOT(ISERROR(SEARCH("ל.ר.",C26)))</formula>
    </cfRule>
    <cfRule type="containsText" dxfId="18" priority="6" operator="containsText" text="$">
      <formula>NOT(ISERROR(SEARCH("$",C26)))</formula>
    </cfRule>
    <cfRule type="containsText" dxfId="17" priority="7" operator="containsText" text="X">
      <formula>NOT(ISERROR(SEARCH("X",C26)))</formula>
    </cfRule>
    <cfRule type="containsText" dxfId="16" priority="8" operator="containsText" text="V">
      <formula>NOT(ISERROR(SEARCH("V",C26)))</formula>
    </cfRule>
  </conditionalFormatting>
  <conditionalFormatting sqref="D26">
    <cfRule type="containsText" dxfId="15" priority="1" operator="containsText" text="ל.ר.">
      <formula>NOT(ISERROR(SEARCH("ל.ר.",D26)))</formula>
    </cfRule>
    <cfRule type="containsText" dxfId="14" priority="2" operator="containsText" text="$">
      <formula>NOT(ISERROR(SEARCH("$",D26)))</formula>
    </cfRule>
    <cfRule type="containsText" dxfId="13" priority="3" operator="containsText" text="X">
      <formula>NOT(ISERROR(SEARCH("X",D26)))</formula>
    </cfRule>
    <cfRule type="containsText" dxfId="12" priority="4" operator="containsText" text="V">
      <formula>NOT(ISERROR(SEARCH("V",D26)))</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6"/>
  <sheetViews>
    <sheetView rightToLeft="1" zoomScale="85" zoomScaleNormal="85" workbookViewId="0">
      <pane xSplit="2" ySplit="2" topLeftCell="C9" activePane="bottomRight" state="frozen"/>
      <selection pane="topRight" activeCell="C1" sqref="C1"/>
      <selection pane="bottomLeft" activeCell="A3" sqref="A3"/>
      <selection pane="bottomRight" activeCell="F2" sqref="F2:G2"/>
    </sheetView>
  </sheetViews>
  <sheetFormatPr defaultColWidth="9" defaultRowHeight="15" x14ac:dyDescent="0.25"/>
  <cols>
    <col min="1" max="1" width="13.5" style="65" customWidth="1"/>
    <col min="2" max="2" width="77.69921875" style="65" customWidth="1"/>
    <col min="3" max="3" width="13.5" style="65" customWidth="1"/>
    <col min="4" max="7" width="23" style="65" customWidth="1"/>
    <col min="8" max="16384" width="9" style="65"/>
  </cols>
  <sheetData>
    <row r="1" spans="1:55" ht="23.25" customHeight="1" x14ac:dyDescent="0.25">
      <c r="A1" s="99" t="s">
        <v>27</v>
      </c>
      <c r="B1" s="100"/>
      <c r="C1" s="80" t="s">
        <v>19</v>
      </c>
      <c r="D1" s="103">
        <f>'תנאי-סף'!C1</f>
        <v>1</v>
      </c>
      <c r="E1" s="104"/>
      <c r="F1" s="103">
        <f>'תנאי-סף'!D1</f>
        <v>2</v>
      </c>
      <c r="G1" s="10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row>
    <row r="2" spans="1:55" ht="30.75" customHeight="1" thickBot="1" x14ac:dyDescent="0.3">
      <c r="A2" s="101"/>
      <c r="B2" s="102"/>
      <c r="C2" s="81" t="s">
        <v>20</v>
      </c>
      <c r="D2" s="105">
        <f>'תנאי-סף'!C2</f>
        <v>0</v>
      </c>
      <c r="E2" s="106"/>
      <c r="F2" s="105">
        <f>'תנאי-סף'!E2</f>
        <v>0</v>
      </c>
      <c r="G2" s="106"/>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row>
    <row r="3" spans="1:55" ht="34.5" customHeight="1" thickBot="1" x14ac:dyDescent="0.3">
      <c r="A3" s="71" t="s">
        <v>17</v>
      </c>
      <c r="B3" s="72" t="s">
        <v>18</v>
      </c>
      <c r="C3" s="82" t="s">
        <v>5</v>
      </c>
      <c r="D3" s="10" t="s">
        <v>129</v>
      </c>
      <c r="E3" s="11" t="s">
        <v>6</v>
      </c>
      <c r="F3" s="10" t="s">
        <v>129</v>
      </c>
      <c r="G3" s="11" t="s">
        <v>6</v>
      </c>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row>
    <row r="4" spans="1:55" ht="47.4" thickBot="1" x14ac:dyDescent="0.3">
      <c r="A4" s="29" t="s">
        <v>95</v>
      </c>
      <c r="B4" s="62" t="s">
        <v>96</v>
      </c>
      <c r="C4" s="107">
        <v>0.25</v>
      </c>
      <c r="D4" s="12"/>
      <c r="E4" s="162"/>
      <c r="F4" s="12"/>
      <c r="G4" s="162"/>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row>
    <row r="5" spans="1:55" ht="50.4" customHeight="1" x14ac:dyDescent="0.25">
      <c r="A5" s="66" t="s">
        <v>101</v>
      </c>
      <c r="B5" s="86" t="s">
        <v>97</v>
      </c>
      <c r="C5" s="108"/>
      <c r="D5" s="69"/>
      <c r="E5" s="163">
        <v>0</v>
      </c>
      <c r="F5" s="69"/>
      <c r="G5" s="163">
        <v>0</v>
      </c>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row>
    <row r="6" spans="1:55" ht="38.4" customHeight="1" x14ac:dyDescent="0.25">
      <c r="A6" s="70" t="s">
        <v>102</v>
      </c>
      <c r="B6" s="86" t="s">
        <v>98</v>
      </c>
      <c r="C6" s="108"/>
      <c r="D6" s="69"/>
      <c r="E6" s="163">
        <v>0</v>
      </c>
      <c r="F6" s="69"/>
      <c r="G6" s="163">
        <v>0</v>
      </c>
      <c r="H6" s="64"/>
      <c r="I6" s="64"/>
      <c r="J6" s="64"/>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row>
    <row r="7" spans="1:55" ht="49.8" customHeight="1" x14ac:dyDescent="0.25">
      <c r="A7" s="66" t="s">
        <v>103</v>
      </c>
      <c r="B7" s="86" t="s">
        <v>99</v>
      </c>
      <c r="C7" s="108"/>
      <c r="D7" s="69"/>
      <c r="E7" s="163">
        <v>0</v>
      </c>
      <c r="F7" s="69"/>
      <c r="G7" s="163">
        <v>0</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row>
    <row r="8" spans="1:55" s="67" customFormat="1" ht="63" thickBot="1" x14ac:dyDescent="0.3">
      <c r="A8" s="70" t="s">
        <v>104</v>
      </c>
      <c r="B8" s="86" t="s">
        <v>100</v>
      </c>
      <c r="C8" s="108"/>
      <c r="D8" s="69"/>
      <c r="E8" s="163">
        <v>0</v>
      </c>
      <c r="F8" s="69"/>
      <c r="G8" s="163">
        <v>0</v>
      </c>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row>
    <row r="9" spans="1:55" ht="31.8" thickBot="1" x14ac:dyDescent="0.3">
      <c r="A9" s="29" t="s">
        <v>106</v>
      </c>
      <c r="B9" s="63" t="s">
        <v>105</v>
      </c>
      <c r="C9" s="107">
        <v>0.2</v>
      </c>
      <c r="D9" s="68"/>
      <c r="E9" s="164"/>
      <c r="F9" s="68"/>
      <c r="G9" s="164"/>
      <c r="H9" s="64"/>
      <c r="I9" s="64"/>
      <c r="J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row>
    <row r="10" spans="1:55" ht="78" x14ac:dyDescent="0.25">
      <c r="A10" s="66" t="s">
        <v>110</v>
      </c>
      <c r="B10" s="86" t="s">
        <v>107</v>
      </c>
      <c r="C10" s="108"/>
      <c r="D10" s="69"/>
      <c r="E10" s="163">
        <v>0</v>
      </c>
      <c r="F10" s="69"/>
      <c r="G10" s="163">
        <v>0</v>
      </c>
      <c r="H10" s="64"/>
      <c r="I10" s="64"/>
      <c r="J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row>
    <row r="11" spans="1:55" ht="46.8" x14ac:dyDescent="0.25">
      <c r="A11" s="70" t="s">
        <v>111</v>
      </c>
      <c r="B11" s="86" t="s">
        <v>108</v>
      </c>
      <c r="C11" s="108"/>
      <c r="D11" s="69"/>
      <c r="E11" s="163">
        <v>0</v>
      </c>
      <c r="F11" s="69"/>
      <c r="G11" s="163">
        <v>0</v>
      </c>
      <c r="H11" s="64"/>
      <c r="I11" s="64"/>
      <c r="J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row>
    <row r="12" spans="1:55" ht="63" thickBot="1" x14ac:dyDescent="0.3">
      <c r="A12" s="66" t="s">
        <v>112</v>
      </c>
      <c r="B12" s="86" t="s">
        <v>109</v>
      </c>
      <c r="C12" s="108"/>
      <c r="D12" s="69"/>
      <c r="E12" s="163">
        <v>0</v>
      </c>
      <c r="F12" s="69"/>
      <c r="G12" s="163">
        <v>0</v>
      </c>
      <c r="H12" s="64"/>
      <c r="I12" s="64"/>
      <c r="J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row>
    <row r="13" spans="1:55" ht="54.6" thickBot="1" x14ac:dyDescent="0.3">
      <c r="A13" s="28" t="s">
        <v>113</v>
      </c>
      <c r="B13" s="87" t="s">
        <v>114</v>
      </c>
      <c r="C13" s="83">
        <v>0.3</v>
      </c>
      <c r="D13" s="88" t="s">
        <v>115</v>
      </c>
      <c r="E13" s="162" t="e">
        <f>'תכנית המציע לביצוע הסקר והנגשתו'!$H$10*C13</f>
        <v>#DIV/0!</v>
      </c>
      <c r="F13" s="88" t="s">
        <v>115</v>
      </c>
      <c r="G13" s="162" t="e">
        <f>'תכנית המציע לביצוע הסקר והנגשתו'!$N$10*C13</f>
        <v>#DIV/0!</v>
      </c>
      <c r="H13" s="64"/>
      <c r="I13" s="64"/>
      <c r="J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row>
    <row r="14" spans="1:55" ht="49.2" customHeight="1" thickBot="1" x14ac:dyDescent="0.3">
      <c r="A14" s="97" t="s">
        <v>118</v>
      </c>
      <c r="B14" s="98"/>
      <c r="C14" s="169">
        <v>70</v>
      </c>
      <c r="D14" s="165" t="e">
        <f>IF('תכנית המציע לביצוע הסקר והנגשתו'!$H$10&gt;=C14,"V","X")</f>
        <v>#DIV/0!</v>
      </c>
      <c r="E14" s="166"/>
      <c r="F14" s="165" t="e">
        <f>IF('תכנית המציע לביצוע הסקר והנגשתו'!$N$10&gt;=C14,"V","X")</f>
        <v>#DIV/0!</v>
      </c>
      <c r="G14" s="166"/>
      <c r="H14" s="64"/>
      <c r="I14" s="64"/>
      <c r="J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row>
    <row r="15" spans="1:55" ht="49.2" customHeight="1" thickBot="1" x14ac:dyDescent="0.3">
      <c r="A15" s="85" t="s">
        <v>29</v>
      </c>
      <c r="B15" s="170" t="s">
        <v>30</v>
      </c>
      <c r="C15" s="83">
        <v>0.25</v>
      </c>
      <c r="D15" s="88" t="s">
        <v>119</v>
      </c>
      <c r="E15" s="162" t="e">
        <f>ראיון!$H$11*C15</f>
        <v>#DIV/0!</v>
      </c>
      <c r="F15" s="88" t="s">
        <v>119</v>
      </c>
      <c r="G15" s="162" t="e">
        <f>ראיון!$N$11*C15</f>
        <v>#DIV/0!</v>
      </c>
      <c r="H15" s="64"/>
      <c r="I15" s="64"/>
      <c r="J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row>
    <row r="16" spans="1:55" ht="40.200000000000003" customHeight="1" thickBot="1" x14ac:dyDescent="0.3">
      <c r="A16" s="171" t="s">
        <v>25</v>
      </c>
      <c r="B16" s="172"/>
      <c r="C16" s="84">
        <f>C4+C9+C13+C15</f>
        <v>1</v>
      </c>
      <c r="D16" s="167" t="e">
        <f>SUM(E5+E6+E7+E8+E10+E11+E12+E13+E15)</f>
        <v>#DIV/0!</v>
      </c>
      <c r="E16" s="168"/>
      <c r="F16" s="167" t="e">
        <f>SUM(G5+G6+G7+G8+G10+G11+G12+G13+G15)</f>
        <v>#DIV/0!</v>
      </c>
      <c r="G16" s="168"/>
    </row>
  </sheetData>
  <sheetProtection selectLockedCells="1" selectUnlockedCells="1"/>
  <mergeCells count="13">
    <mergeCell ref="F2:G2"/>
    <mergeCell ref="F14:G14"/>
    <mergeCell ref="F16:G16"/>
    <mergeCell ref="A14:B14"/>
    <mergeCell ref="A1:B2"/>
    <mergeCell ref="D16:E16"/>
    <mergeCell ref="D1:E1"/>
    <mergeCell ref="D2:E2"/>
    <mergeCell ref="A16:B16"/>
    <mergeCell ref="C4:C8"/>
    <mergeCell ref="C9:C12"/>
    <mergeCell ref="D14:E14"/>
    <mergeCell ref="F1:G1"/>
  </mergeCells>
  <conditionalFormatting sqref="D14">
    <cfRule type="containsText" dxfId="11" priority="5" operator="containsText" text="X">
      <formula>NOT(ISERROR(SEARCH("X",D14)))</formula>
    </cfRule>
    <cfRule type="containsText" dxfId="10" priority="6" operator="containsText" text="V">
      <formula>NOT(ISERROR(SEARCH("V",D14)))</formula>
    </cfRule>
  </conditionalFormatting>
  <conditionalFormatting sqref="F14">
    <cfRule type="containsText" dxfId="9" priority="1" operator="containsText" text="X">
      <formula>NOT(ISERROR(SEARCH("X",F14)))</formula>
    </cfRule>
    <cfRule type="containsText" dxfId="8" priority="2" operator="containsText" text="V">
      <formula>NOT(ISERROR(SEARCH("V",F14)))</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
  <sheetViews>
    <sheetView rightToLeft="1" zoomScale="90" zoomScaleNormal="90" workbookViewId="0">
      <pane xSplit="3" ySplit="3" topLeftCell="D4" activePane="bottomRight" state="frozen"/>
      <selection pane="topRight" activeCell="D1" sqref="D1"/>
      <selection pane="bottomLeft" activeCell="A4" sqref="A4"/>
      <selection pane="bottomRight" activeCell="J2" sqref="J2:O3"/>
    </sheetView>
  </sheetViews>
  <sheetFormatPr defaultRowHeight="13.8" x14ac:dyDescent="0.25"/>
  <cols>
    <col min="1" max="1" width="8.796875" style="115"/>
    <col min="2" max="2" width="60.09765625" style="115" customWidth="1"/>
    <col min="3" max="7" width="7.09765625" style="115" customWidth="1"/>
    <col min="8" max="8" width="8.5" style="115" customWidth="1"/>
    <col min="9" max="9" width="38.5" style="115" customWidth="1"/>
    <col min="10" max="13" width="7.09765625" style="115" customWidth="1"/>
    <col min="14" max="14" width="8.5" style="115" customWidth="1"/>
    <col min="15" max="15" width="38.5" style="115" customWidth="1"/>
    <col min="16" max="16384" width="8.796875" style="115"/>
  </cols>
  <sheetData>
    <row r="1" spans="1:15" ht="21.75" customHeight="1" thickTop="1" x14ac:dyDescent="0.25">
      <c r="A1" s="152" t="s">
        <v>24</v>
      </c>
      <c r="B1" s="153"/>
      <c r="C1" s="153"/>
      <c r="D1" s="123">
        <f>'תנאי-סף'!C1</f>
        <v>1</v>
      </c>
      <c r="E1" s="135"/>
      <c r="F1" s="135"/>
      <c r="G1" s="135"/>
      <c r="H1" s="124"/>
      <c r="I1" s="125"/>
      <c r="J1" s="123">
        <f>'תנאי-סף'!D2</f>
        <v>0</v>
      </c>
      <c r="K1" s="135"/>
      <c r="L1" s="135"/>
      <c r="M1" s="135"/>
      <c r="N1" s="124"/>
      <c r="O1" s="125"/>
    </row>
    <row r="2" spans="1:15" ht="14.25" customHeight="1" x14ac:dyDescent="0.25">
      <c r="A2" s="154"/>
      <c r="B2" s="116"/>
      <c r="C2" s="116"/>
      <c r="D2" s="126">
        <f>'תנאי-סף'!C2</f>
        <v>0</v>
      </c>
      <c r="E2" s="136"/>
      <c r="F2" s="136"/>
      <c r="G2" s="136"/>
      <c r="H2" s="117"/>
      <c r="I2" s="127"/>
      <c r="J2" s="126">
        <f>'תנאי-סף'!D2</f>
        <v>0</v>
      </c>
      <c r="K2" s="136"/>
      <c r="L2" s="136"/>
      <c r="M2" s="136"/>
      <c r="N2" s="117"/>
      <c r="O2" s="127"/>
    </row>
    <row r="3" spans="1:15" ht="33" customHeight="1" x14ac:dyDescent="0.25">
      <c r="A3" s="155"/>
      <c r="B3" s="156"/>
      <c r="C3" s="156"/>
      <c r="D3" s="126"/>
      <c r="E3" s="136"/>
      <c r="F3" s="136"/>
      <c r="G3" s="136"/>
      <c r="H3" s="117"/>
      <c r="I3" s="127"/>
      <c r="J3" s="126"/>
      <c r="K3" s="136"/>
      <c r="L3" s="136"/>
      <c r="M3" s="136"/>
      <c r="N3" s="117"/>
      <c r="O3" s="127"/>
    </row>
    <row r="4" spans="1:15" ht="33" customHeight="1" x14ac:dyDescent="0.25">
      <c r="A4" s="139"/>
      <c r="B4" s="139"/>
      <c r="C4" s="143" t="s">
        <v>123</v>
      </c>
      <c r="D4" s="120">
        <v>1</v>
      </c>
      <c r="E4" s="120">
        <v>2</v>
      </c>
      <c r="F4" s="120">
        <v>3</v>
      </c>
      <c r="G4" s="140" t="s">
        <v>124</v>
      </c>
      <c r="H4" s="140" t="s">
        <v>125</v>
      </c>
      <c r="I4" s="145" t="s">
        <v>23</v>
      </c>
      <c r="J4" s="120">
        <v>1</v>
      </c>
      <c r="K4" s="120">
        <v>2</v>
      </c>
      <c r="L4" s="120">
        <v>3</v>
      </c>
      <c r="M4" s="140" t="s">
        <v>124</v>
      </c>
      <c r="N4" s="140" t="s">
        <v>125</v>
      </c>
      <c r="O4" s="148" t="s">
        <v>23</v>
      </c>
    </row>
    <row r="5" spans="1:15" ht="33" customHeight="1" x14ac:dyDescent="0.25">
      <c r="A5" s="139"/>
      <c r="B5" s="139"/>
      <c r="C5" s="143" t="s">
        <v>122</v>
      </c>
      <c r="D5" s="120"/>
      <c r="E5" s="120"/>
      <c r="F5" s="120"/>
      <c r="G5" s="142"/>
      <c r="H5" s="142"/>
      <c r="I5" s="146"/>
      <c r="J5" s="120"/>
      <c r="K5" s="120"/>
      <c r="L5" s="120"/>
      <c r="M5" s="142"/>
      <c r="N5" s="142"/>
      <c r="O5" s="149"/>
    </row>
    <row r="6" spans="1:15" ht="36" customHeight="1" x14ac:dyDescent="0.25">
      <c r="A6" s="118" t="s">
        <v>31</v>
      </c>
      <c r="B6" s="119"/>
      <c r="C6" s="130" t="s">
        <v>4</v>
      </c>
      <c r="D6" s="120" t="s">
        <v>121</v>
      </c>
      <c r="E6" s="120" t="s">
        <v>121</v>
      </c>
      <c r="F6" s="120" t="s">
        <v>121</v>
      </c>
      <c r="G6" s="141"/>
      <c r="H6" s="141"/>
      <c r="I6" s="147"/>
      <c r="J6" s="120" t="s">
        <v>121</v>
      </c>
      <c r="K6" s="120" t="s">
        <v>121</v>
      </c>
      <c r="L6" s="120" t="s">
        <v>121</v>
      </c>
      <c r="M6" s="141"/>
      <c r="N6" s="141"/>
      <c r="O6" s="150"/>
    </row>
    <row r="7" spans="1:15" ht="86.4" customHeight="1" x14ac:dyDescent="0.25">
      <c r="A7" s="119" t="s">
        <v>22</v>
      </c>
      <c r="B7" s="121" t="s">
        <v>32</v>
      </c>
      <c r="C7" s="131">
        <v>0.35</v>
      </c>
      <c r="D7" s="133"/>
      <c r="E7" s="137"/>
      <c r="F7" s="137"/>
      <c r="G7" s="137" t="e">
        <f>AVERAGE(D7:F7)</f>
        <v>#DIV/0!</v>
      </c>
      <c r="H7" s="134" t="e">
        <f>G7/10*100*$C$7</f>
        <v>#DIV/0!</v>
      </c>
      <c r="I7" s="128"/>
      <c r="J7" s="133"/>
      <c r="K7" s="137"/>
      <c r="L7" s="137"/>
      <c r="M7" s="137" t="e">
        <f>AVERAGE(J7:L7)</f>
        <v>#DIV/0!</v>
      </c>
      <c r="N7" s="134" t="e">
        <f>M7/10*100*$C$7</f>
        <v>#DIV/0!</v>
      </c>
      <c r="O7" s="128"/>
    </row>
    <row r="8" spans="1:15" ht="86.4" customHeight="1" x14ac:dyDescent="0.25">
      <c r="A8" s="119"/>
      <c r="B8" s="121" t="s">
        <v>116</v>
      </c>
      <c r="C8" s="131">
        <v>0.3</v>
      </c>
      <c r="D8" s="133"/>
      <c r="E8" s="137"/>
      <c r="F8" s="137"/>
      <c r="G8" s="137" t="e">
        <f>AVERAGE(D8:F8)</f>
        <v>#DIV/0!</v>
      </c>
      <c r="H8" s="134" t="e">
        <f>G8/10*100*$C$8</f>
        <v>#DIV/0!</v>
      </c>
      <c r="I8" s="128"/>
      <c r="J8" s="133"/>
      <c r="K8" s="137"/>
      <c r="L8" s="137"/>
      <c r="M8" s="137" t="e">
        <f t="shared" ref="M8:M9" si="0">AVERAGE(J8:L8)</f>
        <v>#DIV/0!</v>
      </c>
      <c r="N8" s="134" t="e">
        <f>M8/10*100*$C$8</f>
        <v>#DIV/0!</v>
      </c>
      <c r="O8" s="128"/>
    </row>
    <row r="9" spans="1:15" ht="86.4" customHeight="1" x14ac:dyDescent="0.25">
      <c r="A9" s="119"/>
      <c r="B9" s="121" t="s">
        <v>117</v>
      </c>
      <c r="C9" s="131">
        <v>0.35</v>
      </c>
      <c r="D9" s="133"/>
      <c r="E9" s="137"/>
      <c r="F9" s="137"/>
      <c r="G9" s="137" t="e">
        <f>AVERAGE(D9:F9)</f>
        <v>#DIV/0!</v>
      </c>
      <c r="H9" s="134" t="e">
        <f>G9/10*100*$C$9</f>
        <v>#DIV/0!</v>
      </c>
      <c r="I9" s="128"/>
      <c r="J9" s="133"/>
      <c r="K9" s="137"/>
      <c r="L9" s="137"/>
      <c r="M9" s="137" t="e">
        <f t="shared" si="0"/>
        <v>#DIV/0!</v>
      </c>
      <c r="N9" s="134" t="e">
        <f>M9/10*100*$C$9</f>
        <v>#DIV/0!</v>
      </c>
      <c r="O9" s="128"/>
    </row>
    <row r="10" spans="1:15" ht="28.2" customHeight="1" thickBot="1" x14ac:dyDescent="0.3">
      <c r="A10" s="122" t="s">
        <v>21</v>
      </c>
      <c r="B10" s="122"/>
      <c r="C10" s="131">
        <f>SUM(C7:C9)</f>
        <v>0.99999999999999989</v>
      </c>
      <c r="D10" s="132"/>
      <c r="E10" s="138"/>
      <c r="F10" s="138"/>
      <c r="G10" s="138"/>
      <c r="H10" s="144" t="e">
        <f>SUM(H7:H9)</f>
        <v>#DIV/0!</v>
      </c>
      <c r="I10" s="129"/>
      <c r="J10" s="132"/>
      <c r="K10" s="138"/>
      <c r="L10" s="138"/>
      <c r="M10" s="138"/>
      <c r="N10" s="144" t="e">
        <f>SUM(N7:N9)</f>
        <v>#DIV/0!</v>
      </c>
      <c r="O10" s="129"/>
    </row>
    <row r="11" spans="1:15" ht="14.4" thickTop="1" x14ac:dyDescent="0.25"/>
  </sheetData>
  <mergeCells count="13">
    <mergeCell ref="M4:M6"/>
    <mergeCell ref="N4:N6"/>
    <mergeCell ref="I4:I6"/>
    <mergeCell ref="A1:C3"/>
    <mergeCell ref="A10:B10"/>
    <mergeCell ref="A7:A9"/>
    <mergeCell ref="A6:B6"/>
    <mergeCell ref="D2:I3"/>
    <mergeCell ref="D1:I1"/>
    <mergeCell ref="H4:H6"/>
    <mergeCell ref="G4:G6"/>
    <mergeCell ref="J1:O1"/>
    <mergeCell ref="J2:O3"/>
  </mergeCells>
  <conditionalFormatting sqref="H10">
    <cfRule type="cellIs" dxfId="7" priority="3" operator="greaterThanOrEqual">
      <formula>70</formula>
    </cfRule>
    <cfRule type="cellIs" dxfId="6" priority="4" operator="lessThan">
      <formula>70</formula>
    </cfRule>
  </conditionalFormatting>
  <conditionalFormatting sqref="N10">
    <cfRule type="cellIs" dxfId="5" priority="1" operator="greaterThanOrEqual">
      <formula>70</formula>
    </cfRule>
    <cfRule type="cellIs" dxfId="4" priority="2" operator="lessThan">
      <formula>70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
  <sheetViews>
    <sheetView rightToLeft="1" zoomScale="90" zoomScaleNormal="90" workbookViewId="0">
      <pane xSplit="3" ySplit="3" topLeftCell="D4" activePane="bottomRight" state="frozen"/>
      <selection pane="topRight" activeCell="D1" sqref="D1"/>
      <selection pane="bottomLeft" activeCell="A4" sqref="A4"/>
      <selection pane="bottomRight" activeCell="I8" sqref="I8"/>
    </sheetView>
  </sheetViews>
  <sheetFormatPr defaultRowHeight="13.8" x14ac:dyDescent="0.25"/>
  <cols>
    <col min="1" max="1" width="8.796875" style="115"/>
    <col min="2" max="2" width="60.09765625" style="115" customWidth="1"/>
    <col min="3" max="3" width="16.69921875" style="115" customWidth="1"/>
    <col min="4" max="7" width="7.09765625" style="115" customWidth="1"/>
    <col min="8" max="8" width="8.5" style="115" customWidth="1"/>
    <col min="9" max="9" width="38.5" style="115" customWidth="1"/>
    <col min="10" max="13" width="7.09765625" style="115" customWidth="1"/>
    <col min="14" max="14" width="8.5" style="115" customWidth="1"/>
    <col min="15" max="15" width="38.5" style="115" customWidth="1"/>
    <col min="16" max="16384" width="8.796875" style="115"/>
  </cols>
  <sheetData>
    <row r="1" spans="1:15" ht="21.75" customHeight="1" thickTop="1" x14ac:dyDescent="0.25">
      <c r="A1" s="152" t="s">
        <v>24</v>
      </c>
      <c r="B1" s="153"/>
      <c r="C1" s="153"/>
      <c r="D1" s="123">
        <f>'תנאי-סף'!C1</f>
        <v>1</v>
      </c>
      <c r="E1" s="135"/>
      <c r="F1" s="135"/>
      <c r="G1" s="135"/>
      <c r="H1" s="124"/>
      <c r="I1" s="125"/>
      <c r="J1" s="123">
        <f>'תנאי-סף'!D1</f>
        <v>2</v>
      </c>
      <c r="K1" s="135"/>
      <c r="L1" s="135"/>
      <c r="M1" s="135"/>
      <c r="N1" s="124"/>
      <c r="O1" s="125"/>
    </row>
    <row r="2" spans="1:15" ht="14.25" customHeight="1" x14ac:dyDescent="0.25">
      <c r="A2" s="154"/>
      <c r="B2" s="116"/>
      <c r="C2" s="116"/>
      <c r="D2" s="126">
        <f>'תנאי-סף'!C2</f>
        <v>0</v>
      </c>
      <c r="E2" s="136"/>
      <c r="F2" s="136"/>
      <c r="G2" s="136"/>
      <c r="H2" s="117"/>
      <c r="I2" s="127"/>
      <c r="J2" s="126">
        <f>'תנאי-סף'!D2</f>
        <v>0</v>
      </c>
      <c r="K2" s="136"/>
      <c r="L2" s="136"/>
      <c r="M2" s="136"/>
      <c r="N2" s="117"/>
      <c r="O2" s="127"/>
    </row>
    <row r="3" spans="1:15" ht="33" customHeight="1" x14ac:dyDescent="0.25">
      <c r="A3" s="155"/>
      <c r="B3" s="156"/>
      <c r="C3" s="156"/>
      <c r="D3" s="126"/>
      <c r="E3" s="136"/>
      <c r="F3" s="136"/>
      <c r="G3" s="136"/>
      <c r="H3" s="117"/>
      <c r="I3" s="127"/>
      <c r="J3" s="126"/>
      <c r="K3" s="136"/>
      <c r="L3" s="136"/>
      <c r="M3" s="136"/>
      <c r="N3" s="117"/>
      <c r="O3" s="127"/>
    </row>
    <row r="4" spans="1:15" ht="33" customHeight="1" x14ac:dyDescent="0.25">
      <c r="A4" s="158"/>
      <c r="B4" s="151"/>
      <c r="C4" s="143" t="s">
        <v>120</v>
      </c>
      <c r="D4" s="159"/>
      <c r="E4" s="159"/>
      <c r="F4" s="159"/>
      <c r="G4" s="159"/>
      <c r="H4" s="159"/>
      <c r="I4" s="160"/>
      <c r="J4" s="161"/>
      <c r="K4" s="159"/>
      <c r="L4" s="159"/>
      <c r="M4" s="159"/>
      <c r="N4" s="159"/>
      <c r="O4" s="160"/>
    </row>
    <row r="5" spans="1:15" ht="33" customHeight="1" x14ac:dyDescent="0.25">
      <c r="A5" s="139"/>
      <c r="B5" s="139"/>
      <c r="C5" s="143" t="s">
        <v>123</v>
      </c>
      <c r="D5" s="120">
        <v>1</v>
      </c>
      <c r="E5" s="120">
        <v>2</v>
      </c>
      <c r="F5" s="120">
        <v>3</v>
      </c>
      <c r="G5" s="140" t="s">
        <v>124</v>
      </c>
      <c r="H5" s="140" t="s">
        <v>125</v>
      </c>
      <c r="I5" s="145" t="s">
        <v>23</v>
      </c>
      <c r="J5" s="120">
        <v>1</v>
      </c>
      <c r="K5" s="120">
        <v>2</v>
      </c>
      <c r="L5" s="120">
        <v>3</v>
      </c>
      <c r="M5" s="140" t="s">
        <v>124</v>
      </c>
      <c r="N5" s="140" t="s">
        <v>125</v>
      </c>
      <c r="O5" s="148" t="s">
        <v>23</v>
      </c>
    </row>
    <row r="6" spans="1:15" ht="33" customHeight="1" x14ac:dyDescent="0.25">
      <c r="A6" s="139"/>
      <c r="B6" s="139"/>
      <c r="C6" s="143" t="s">
        <v>122</v>
      </c>
      <c r="D6" s="120"/>
      <c r="E6" s="120"/>
      <c r="F6" s="120"/>
      <c r="G6" s="142"/>
      <c r="H6" s="142"/>
      <c r="I6" s="146"/>
      <c r="J6" s="120"/>
      <c r="K6" s="120"/>
      <c r="L6" s="120"/>
      <c r="M6" s="142"/>
      <c r="N6" s="142"/>
      <c r="O6" s="149"/>
    </row>
    <row r="7" spans="1:15" ht="36" customHeight="1" x14ac:dyDescent="0.25">
      <c r="A7" s="118" t="s">
        <v>31</v>
      </c>
      <c r="B7" s="119"/>
      <c r="C7" s="130" t="s">
        <v>4</v>
      </c>
      <c r="D7" s="120" t="s">
        <v>121</v>
      </c>
      <c r="E7" s="120" t="s">
        <v>121</v>
      </c>
      <c r="F7" s="120" t="s">
        <v>121</v>
      </c>
      <c r="G7" s="141"/>
      <c r="H7" s="141"/>
      <c r="I7" s="147"/>
      <c r="J7" s="120" t="s">
        <v>121</v>
      </c>
      <c r="K7" s="120" t="s">
        <v>121</v>
      </c>
      <c r="L7" s="120" t="s">
        <v>121</v>
      </c>
      <c r="M7" s="141"/>
      <c r="N7" s="141"/>
      <c r="O7" s="150"/>
    </row>
    <row r="8" spans="1:15" ht="86.4" customHeight="1" x14ac:dyDescent="0.25">
      <c r="A8" s="119" t="s">
        <v>22</v>
      </c>
      <c r="B8" s="157" t="s">
        <v>126</v>
      </c>
      <c r="C8" s="131">
        <v>0.3</v>
      </c>
      <c r="D8" s="133"/>
      <c r="E8" s="137"/>
      <c r="F8" s="137"/>
      <c r="G8" s="137" t="e">
        <f>AVERAGE(D8:F8)</f>
        <v>#DIV/0!</v>
      </c>
      <c r="H8" s="134" t="e">
        <f>G8/10*100*$C$8</f>
        <v>#DIV/0!</v>
      </c>
      <c r="I8" s="128"/>
      <c r="J8" s="133"/>
      <c r="K8" s="137"/>
      <c r="L8" s="137"/>
      <c r="M8" s="137" t="e">
        <f>AVERAGE(J8:L8)</f>
        <v>#DIV/0!</v>
      </c>
      <c r="N8" s="134" t="e">
        <f>M8/10*100*$C$8</f>
        <v>#DIV/0!</v>
      </c>
      <c r="O8" s="128"/>
    </row>
    <row r="9" spans="1:15" ht="86.4" customHeight="1" x14ac:dyDescent="0.25">
      <c r="A9" s="119"/>
      <c r="B9" s="157" t="s">
        <v>127</v>
      </c>
      <c r="C9" s="131">
        <v>0.4</v>
      </c>
      <c r="D9" s="133"/>
      <c r="E9" s="137"/>
      <c r="F9" s="137"/>
      <c r="G9" s="137" t="e">
        <f>AVERAGE(D9:F9)</f>
        <v>#DIV/0!</v>
      </c>
      <c r="H9" s="134" t="e">
        <f>G9/10*100*$C$9</f>
        <v>#DIV/0!</v>
      </c>
      <c r="I9" s="128"/>
      <c r="J9" s="133"/>
      <c r="K9" s="137"/>
      <c r="L9" s="137"/>
      <c r="M9" s="137" t="e">
        <f t="shared" ref="M9:M10" si="0">AVERAGE(J9:L9)</f>
        <v>#DIV/0!</v>
      </c>
      <c r="N9" s="134" t="e">
        <f>M9/10*100*$C$9</f>
        <v>#DIV/0!</v>
      </c>
      <c r="O9" s="128"/>
    </row>
    <row r="10" spans="1:15" ht="86.4" customHeight="1" x14ac:dyDescent="0.25">
      <c r="A10" s="119"/>
      <c r="B10" s="157" t="s">
        <v>128</v>
      </c>
      <c r="C10" s="131">
        <v>0.3</v>
      </c>
      <c r="D10" s="133"/>
      <c r="E10" s="137"/>
      <c r="F10" s="137"/>
      <c r="G10" s="137" t="e">
        <f>AVERAGE(D10:F10)</f>
        <v>#DIV/0!</v>
      </c>
      <c r="H10" s="134" t="e">
        <f>G10/10*100*$C$10</f>
        <v>#DIV/0!</v>
      </c>
      <c r="I10" s="128"/>
      <c r="J10" s="133"/>
      <c r="K10" s="137"/>
      <c r="L10" s="137"/>
      <c r="M10" s="137" t="e">
        <f t="shared" si="0"/>
        <v>#DIV/0!</v>
      </c>
      <c r="N10" s="134" t="e">
        <f>M10/10*100*$C$10</f>
        <v>#DIV/0!</v>
      </c>
      <c r="O10" s="128"/>
    </row>
    <row r="11" spans="1:15" ht="28.2" customHeight="1" thickBot="1" x14ac:dyDescent="0.3">
      <c r="A11" s="122" t="s">
        <v>21</v>
      </c>
      <c r="B11" s="122"/>
      <c r="C11" s="131">
        <f>SUM(C8:C10)</f>
        <v>1</v>
      </c>
      <c r="D11" s="132"/>
      <c r="E11" s="138"/>
      <c r="F11" s="138"/>
      <c r="G11" s="138"/>
      <c r="H11" s="144" t="e">
        <f>SUM(H8:H10)</f>
        <v>#DIV/0!</v>
      </c>
      <c r="I11" s="129"/>
      <c r="J11" s="132"/>
      <c r="K11" s="138"/>
      <c r="L11" s="138"/>
      <c r="M11" s="138"/>
      <c r="N11" s="144" t="e">
        <f>SUM(N8:N10)</f>
        <v>#DIV/0!</v>
      </c>
      <c r="O11" s="129"/>
    </row>
    <row r="12" spans="1:15" ht="14.4" thickTop="1" x14ac:dyDescent="0.25"/>
  </sheetData>
  <mergeCells count="15">
    <mergeCell ref="A7:B7"/>
    <mergeCell ref="A8:A10"/>
    <mergeCell ref="A11:B11"/>
    <mergeCell ref="D4:I4"/>
    <mergeCell ref="J4:O4"/>
    <mergeCell ref="A1:C3"/>
    <mergeCell ref="D1:I1"/>
    <mergeCell ref="J1:O1"/>
    <mergeCell ref="D2:I3"/>
    <mergeCell ref="J2:O3"/>
    <mergeCell ref="G5:G7"/>
    <mergeCell ref="H5:H7"/>
    <mergeCell ref="I5:I7"/>
    <mergeCell ref="M5:M7"/>
    <mergeCell ref="N5:N7"/>
  </mergeCells>
  <conditionalFormatting sqref="H11">
    <cfRule type="cellIs" dxfId="3" priority="3" operator="greaterThanOrEqual">
      <formula>70</formula>
    </cfRule>
    <cfRule type="cellIs" dxfId="2" priority="4" operator="lessThan">
      <formula>70</formula>
    </cfRule>
  </conditionalFormatting>
  <conditionalFormatting sqref="N11">
    <cfRule type="cellIs" dxfId="1" priority="1" operator="greaterThanOrEqual">
      <formula>70</formula>
    </cfRule>
    <cfRule type="cellIs" dxfId="0" priority="2" operator="lessThan">
      <formula>70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rightToLeft="1" zoomScaleNormal="100" workbookViewId="0">
      <pane xSplit="2" ySplit="15" topLeftCell="C16" activePane="bottomRight" state="frozen"/>
      <selection pane="topRight" activeCell="C1" sqref="C1"/>
      <selection pane="bottomLeft" activeCell="A3" sqref="A3"/>
      <selection pane="bottomRight" activeCell="G17" sqref="G17"/>
    </sheetView>
  </sheetViews>
  <sheetFormatPr defaultColWidth="9" defaultRowHeight="13.8" x14ac:dyDescent="0.25"/>
  <cols>
    <col min="1" max="1" width="14.69921875" style="13" customWidth="1"/>
    <col min="2" max="2" width="21.69921875" style="13" customWidth="1"/>
    <col min="3" max="3" width="20.09765625" style="13" customWidth="1"/>
    <col min="4" max="4" width="21.796875" style="13" customWidth="1"/>
    <col min="5" max="16384" width="9" style="13"/>
  </cols>
  <sheetData>
    <row r="1" spans="1:4" ht="14.4" thickBot="1" x14ac:dyDescent="0.3"/>
    <row r="2" spans="1:4" ht="22.8" customHeight="1" x14ac:dyDescent="0.25">
      <c r="A2" s="113" t="s">
        <v>33</v>
      </c>
      <c r="B2" s="91">
        <f>'תנאי-סף'!C1</f>
        <v>1</v>
      </c>
      <c r="C2" s="91">
        <f>'תנאי-סף'!D1</f>
        <v>2</v>
      </c>
    </row>
    <row r="3" spans="1:4" ht="35.4" customHeight="1" x14ac:dyDescent="0.25">
      <c r="A3" s="114"/>
      <c r="B3" s="91">
        <f>'תנאי-סף'!C2</f>
        <v>0</v>
      </c>
      <c r="C3" s="91">
        <f>'תנאי-סף'!D2</f>
        <v>0</v>
      </c>
    </row>
    <row r="4" spans="1:4" ht="27.6" x14ac:dyDescent="0.25">
      <c r="A4" s="89" t="s">
        <v>34</v>
      </c>
      <c r="B4" s="173">
        <v>0</v>
      </c>
      <c r="C4" s="173">
        <v>0</v>
      </c>
    </row>
    <row r="5" spans="1:4" ht="31.2" customHeight="1" thickBot="1" x14ac:dyDescent="0.3">
      <c r="A5" s="90" t="s">
        <v>35</v>
      </c>
      <c r="B5" s="174" t="e">
        <f>(MIN($B$4:$C$4))/B4*100</f>
        <v>#DIV/0!</v>
      </c>
      <c r="C5" s="174" t="e">
        <f>(MIN($B$4:$C$4))/C4*100</f>
        <v>#DIV/0!</v>
      </c>
    </row>
    <row r="13" spans="1:4" ht="14.4" thickBot="1" x14ac:dyDescent="0.3"/>
    <row r="14" spans="1:4" x14ac:dyDescent="0.25">
      <c r="A14" s="109" t="s">
        <v>10</v>
      </c>
      <c r="B14" s="110"/>
      <c r="C14" s="91">
        <f>'תנאי-סף'!C1</f>
        <v>1</v>
      </c>
      <c r="D14" s="91">
        <f>'תנאי-סף'!D1</f>
        <v>2</v>
      </c>
    </row>
    <row r="15" spans="1:4" x14ac:dyDescent="0.25">
      <c r="A15" s="14" t="s">
        <v>4</v>
      </c>
      <c r="B15" s="15" t="s">
        <v>11</v>
      </c>
      <c r="C15" s="16">
        <f>'תנאי-סף'!C2</f>
        <v>0</v>
      </c>
      <c r="D15" s="16">
        <f>'תנאי-סף'!D2</f>
        <v>0</v>
      </c>
    </row>
    <row r="16" spans="1:4" ht="18.75" customHeight="1" x14ac:dyDescent="0.25">
      <c r="A16" s="22">
        <v>0.6</v>
      </c>
      <c r="B16" s="23" t="s">
        <v>7</v>
      </c>
      <c r="C16" s="17" t="e">
        <f>איכות!$D$16</f>
        <v>#DIV/0!</v>
      </c>
      <c r="D16" s="17" t="e">
        <f>איכות!$F$16</f>
        <v>#DIV/0!</v>
      </c>
    </row>
    <row r="17" spans="1:4" ht="19.5" customHeight="1" x14ac:dyDescent="0.25">
      <c r="A17" s="22">
        <v>0.4</v>
      </c>
      <c r="B17" s="23" t="s">
        <v>8</v>
      </c>
      <c r="C17" s="17" t="e">
        <f>$B$5</f>
        <v>#DIV/0!</v>
      </c>
      <c r="D17" s="17" t="e">
        <f>$C$5</f>
        <v>#DIV/0!</v>
      </c>
    </row>
    <row r="18" spans="1:4" ht="17.25" customHeight="1" x14ac:dyDescent="0.25">
      <c r="A18" s="18">
        <f>SUM(A16:A17)</f>
        <v>1</v>
      </c>
      <c r="B18" s="19" t="s">
        <v>9</v>
      </c>
      <c r="C18" s="20" t="e">
        <f>(C16*$A16)+(C17*$A17)</f>
        <v>#DIV/0!</v>
      </c>
      <c r="D18" s="20" t="e">
        <f>(D16*$A16)+(D17*$A17)</f>
        <v>#DIV/0!</v>
      </c>
    </row>
    <row r="19" spans="1:4" ht="14.4" thickBot="1" x14ac:dyDescent="0.3">
      <c r="A19" s="111" t="s">
        <v>12</v>
      </c>
      <c r="B19" s="112"/>
      <c r="C19" s="21" t="e">
        <f>RANK(C18,D18,0)</f>
        <v>#DIV/0!</v>
      </c>
      <c r="D19" s="21" t="e">
        <f>RANK(D18,C18,0)</f>
        <v>#DIV/0!</v>
      </c>
    </row>
  </sheetData>
  <mergeCells count="3">
    <mergeCell ref="A14:B14"/>
    <mergeCell ref="A19:B19"/>
    <mergeCell ref="A2:A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9</vt:i4>
      </vt:variant>
    </vt:vector>
  </HeadingPairs>
  <TitlesOfParts>
    <vt:vector size="14" baseType="lpstr">
      <vt:lpstr>תנאי-סף</vt:lpstr>
      <vt:lpstr>איכות</vt:lpstr>
      <vt:lpstr>תכנית המציע לביצוע הסקר והנגשתו</vt:lpstr>
      <vt:lpstr>ראיון</vt:lpstr>
      <vt:lpstr>סיכום</vt:lpstr>
      <vt:lpstr>'תנאי-סף'!_Ref263083897</vt:lpstr>
      <vt:lpstr>'תנאי-סף'!_Ref274737718</vt:lpstr>
      <vt:lpstr>'תנאי-סף'!_Ref295727242</vt:lpstr>
      <vt:lpstr>'תנאי-סף'!_Ref296892065</vt:lpstr>
      <vt:lpstr>'תנאי-סף'!_Ref304923103</vt:lpstr>
      <vt:lpstr>'תנאי-סף'!_Ref316295880</vt:lpstr>
      <vt:lpstr>'תנאי-סף'!_Ref374524676</vt:lpstr>
      <vt:lpstr>'תנאי-סף'!_Ref530654570</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Sara Gross-Rabia</cp:lastModifiedBy>
  <dcterms:created xsi:type="dcterms:W3CDTF">2012-09-13T08:40:43Z</dcterms:created>
  <dcterms:modified xsi:type="dcterms:W3CDTF">2019-07-09T11:39:36Z</dcterms:modified>
</cp:coreProperties>
</file>